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tabRatio="843"/>
  </bookViews>
  <sheets>
    <sheet name="ОГЛАВЛЕНИЕ" sheetId="27" r:id="rId1"/>
    <sheet name="Стеллажи &quot;Ст&quot; (100-125 кг)" sheetId="2" r:id="rId2"/>
    <sheet name="Стеллажи  &quot;СТ-150&quot; (150 кг)" sheetId="1" r:id="rId3"/>
    <sheet name="Стеллажи  &quot;СТ-200&quot; (200 кг)" sheetId="25" r:id="rId4"/>
    <sheet name="Стеллажи  &quot;СТ-300&quot; (300 кг)" sheetId="36" r:id="rId5"/>
    <sheet name="Стеллажи для бутылей (19л)" sheetId="28" r:id="rId6"/>
    <sheet name="Шкаф картотечные &quot;FB&quot;" sheetId="33" r:id="rId7"/>
    <sheet name="Шкафы Купе NL-K" sheetId="18" r:id="rId8"/>
    <sheet name="Шкафы архивные &quot;ШМА&quot;" sheetId="5" r:id="rId9"/>
    <sheet name="Шкафы архивные серии &quot;А&quot;" sheetId="26" r:id="rId10"/>
    <sheet name="Шкафы архивные &quot;NL&quot;" sheetId="6" r:id="rId11"/>
    <sheet name="Шкафы для одежды &quot;ШМ&quot;" sheetId="8" r:id="rId12"/>
    <sheet name=" Шкафы для одежды &quot;ШР&quot;" sheetId="15" r:id="rId13"/>
    <sheet name="Шкафы для магазинов (сумочницы)" sheetId="9" r:id="rId14"/>
    <sheet name="Шкаф &quot;ШМ-М&quot; (модульные)" sheetId="10" r:id="rId15"/>
    <sheet name="Шкафы для хоз инвентаря" sheetId="11" r:id="rId16"/>
    <sheet name="Шкафы сушильные" sheetId="12" r:id="rId17"/>
    <sheet name="Верстаки" sheetId="13" r:id="rId18"/>
    <sheet name=" Доп. элементы к верстакам" sheetId="17" r:id="rId19"/>
    <sheet name="Шкафы инструментальные серии Т" sheetId="29" r:id="rId20"/>
    <sheet name="примеры инст. шкафов" sheetId="30" r:id="rId21"/>
    <sheet name=" Доп. элементы шкафам ITP" sheetId="16" r:id="rId22"/>
    <sheet name="Инструментальные тележки_тумбы" sheetId="23" r:id="rId23"/>
    <sheet name="Почтовые ящики серии М" sheetId="24" r:id="rId24"/>
    <sheet name=" Доп. элементы к шкафам" sheetId="19" r:id="rId25"/>
    <sheet name="Скамьи" sheetId="31" r:id="rId26"/>
    <sheet name="Подставки под шкафы" sheetId="32" r:id="rId27"/>
    <sheet name="Ключницы" sheetId="34" r:id="rId28"/>
    <sheet name="Шкафы для газовых балонов" sheetId="35" r:id="rId29"/>
  </sheets>
  <definedNames>
    <definedName name="OLE_LINK10" localSheetId="8">'Шкафы архивные "ШМА"'!$E$12</definedName>
  </definedNames>
  <calcPr calcId="145621" refMode="R1C1"/>
</workbook>
</file>

<file path=xl/calcChain.xml><?xml version="1.0" encoding="utf-8"?>
<calcChain xmlns="http://schemas.openxmlformats.org/spreadsheetml/2006/main">
  <c r="C21" i="19" l="1"/>
  <c r="C22" i="19"/>
  <c r="C20" i="19"/>
  <c r="G3" i="35" l="1"/>
  <c r="G2" i="35"/>
  <c r="E4" i="35" l="1"/>
  <c r="E5" i="35"/>
  <c r="G3" i="34" l="1"/>
  <c r="G3" i="32"/>
  <c r="G3" i="31"/>
  <c r="E3" i="19"/>
  <c r="G3" i="24"/>
  <c r="G3" i="23"/>
  <c r="G3" i="16"/>
  <c r="G28" i="29"/>
  <c r="G3" i="17"/>
  <c r="G3" i="13"/>
  <c r="H3" i="12"/>
  <c r="H3" i="11"/>
  <c r="H3" i="10"/>
  <c r="H3" i="9"/>
  <c r="H3" i="15"/>
  <c r="H3" i="8"/>
  <c r="H3" i="6"/>
  <c r="G3" i="26"/>
  <c r="H3" i="5"/>
  <c r="H3" i="18"/>
  <c r="G3" i="33"/>
  <c r="G3" i="28"/>
  <c r="H2" i="36"/>
  <c r="H2" i="25"/>
  <c r="H3" i="1"/>
  <c r="H3" i="2"/>
  <c r="G1" i="36"/>
  <c r="F19" i="36"/>
  <c r="E11" i="33" l="1"/>
  <c r="E12" i="33"/>
  <c r="E12" i="17"/>
  <c r="E13" i="17"/>
  <c r="E16" i="17"/>
  <c r="E20" i="17"/>
  <c r="E17" i="17"/>
  <c r="E21" i="17"/>
  <c r="E14" i="17"/>
  <c r="E18" i="17"/>
  <c r="E22" i="17"/>
  <c r="E15" i="17"/>
  <c r="E19" i="17"/>
  <c r="F14" i="15"/>
  <c r="F15" i="15"/>
  <c r="F19" i="15"/>
  <c r="F23" i="15"/>
  <c r="F16" i="15"/>
  <c r="F20" i="15"/>
  <c r="F17" i="15"/>
  <c r="F21" i="15"/>
  <c r="F18" i="15"/>
  <c r="F22" i="15"/>
  <c r="F11" i="36"/>
  <c r="F15" i="36"/>
  <c r="F4" i="36"/>
  <c r="F8" i="36"/>
  <c r="F12" i="36"/>
  <c r="F16" i="36"/>
  <c r="F5" i="36"/>
  <c r="F9" i="36"/>
  <c r="F13" i="36"/>
  <c r="F17" i="36"/>
  <c r="F6" i="36"/>
  <c r="F10" i="36"/>
  <c r="F14" i="36"/>
  <c r="F18" i="36"/>
  <c r="F7" i="36"/>
  <c r="F42" i="2" l="1"/>
  <c r="F41" i="2"/>
  <c r="F40" i="2"/>
  <c r="F39" i="2"/>
  <c r="E4" i="34" l="1"/>
  <c r="G2" i="34"/>
  <c r="E6" i="34" l="1"/>
  <c r="E5" i="34"/>
  <c r="E7" i="34"/>
  <c r="D29" i="29" l="1"/>
  <c r="F81" i="2" l="1"/>
  <c r="F82" i="2"/>
  <c r="F83" i="2"/>
  <c r="F84" i="2"/>
  <c r="F35" i="2"/>
  <c r="F36" i="2"/>
  <c r="F37" i="2"/>
  <c r="F38" i="2"/>
  <c r="C23" i="19" l="1"/>
  <c r="C9" i="19" l="1"/>
  <c r="C13" i="19"/>
  <c r="C17" i="19"/>
  <c r="C24" i="19"/>
  <c r="C10" i="19"/>
  <c r="C14" i="19"/>
  <c r="C18" i="19"/>
  <c r="C11" i="19"/>
  <c r="C15" i="19"/>
  <c r="C19" i="19"/>
  <c r="C8" i="19"/>
  <c r="C12" i="19"/>
  <c r="C16" i="19"/>
  <c r="F1" i="33" l="1"/>
  <c r="E5" i="33"/>
  <c r="E8" i="33" l="1"/>
  <c r="E4" i="33"/>
  <c r="E7" i="33"/>
  <c r="E10" i="33"/>
  <c r="E6" i="33"/>
  <c r="E9" i="33"/>
  <c r="E4" i="32" l="1"/>
  <c r="G2" i="32"/>
  <c r="E19" i="31"/>
  <c r="E17" i="31"/>
  <c r="E9" i="31"/>
  <c r="E10" i="31" l="1"/>
  <c r="E14" i="31"/>
  <c r="E11" i="32"/>
  <c r="E7" i="32"/>
  <c r="E10" i="32"/>
  <c r="E6" i="32"/>
  <c r="E9" i="32"/>
  <c r="E5" i="32"/>
  <c r="E8" i="32"/>
  <c r="E19" i="32"/>
  <c r="E15" i="32"/>
  <c r="E17" i="32"/>
  <c r="E21" i="32"/>
  <c r="E12" i="32"/>
  <c r="E16" i="32"/>
  <c r="E20" i="32"/>
  <c r="E13" i="32"/>
  <c r="E14" i="32"/>
  <c r="E18" i="32"/>
  <c r="E13" i="31"/>
  <c r="E20" i="31"/>
  <c r="E11" i="31"/>
  <c r="E15" i="31"/>
  <c r="E18" i="31"/>
  <c r="E8" i="31"/>
  <c r="E12" i="31"/>
  <c r="E16" i="31"/>
  <c r="F6" i="18" l="1"/>
  <c r="D4" i="13" l="1"/>
  <c r="D11" i="13" s="1"/>
  <c r="D5" i="13"/>
  <c r="D12" i="13" s="1"/>
  <c r="D6" i="13"/>
  <c r="D14" i="13" s="1"/>
  <c r="D7" i="13"/>
  <c r="D13" i="13" s="1"/>
  <c r="D8" i="13"/>
  <c r="D15" i="13" s="1"/>
  <c r="D9" i="13"/>
  <c r="D16" i="13" s="1"/>
  <c r="D10" i="13"/>
  <c r="D17" i="13" s="1"/>
  <c r="E5" i="31" l="1"/>
  <c r="G2" i="31"/>
  <c r="E6" i="31" l="1"/>
  <c r="E7" i="31"/>
  <c r="E4" i="31"/>
  <c r="F2" i="19" l="1"/>
  <c r="G2" i="24"/>
  <c r="G2" i="23"/>
  <c r="G2" i="16"/>
  <c r="G2" i="17"/>
  <c r="G2" i="13"/>
  <c r="G2" i="12"/>
  <c r="G2" i="11"/>
  <c r="G2" i="10"/>
  <c r="H2" i="9"/>
  <c r="G2" i="8"/>
  <c r="G2" i="6"/>
  <c r="F2" i="26"/>
  <c r="G2" i="5"/>
  <c r="G2" i="18"/>
  <c r="F2" i="28"/>
  <c r="G1" i="25"/>
  <c r="G2" i="1"/>
  <c r="G2" i="2"/>
  <c r="G2" i="15"/>
  <c r="E5" i="17" l="1"/>
  <c r="E8" i="17"/>
  <c r="E6" i="17"/>
  <c r="E7" i="17"/>
  <c r="E29" i="29"/>
  <c r="D46" i="29"/>
  <c r="E46" i="29" s="1"/>
  <c r="D45" i="29"/>
  <c r="E45" i="29" s="1"/>
  <c r="D44" i="29"/>
  <c r="E44" i="29" s="1"/>
  <c r="D43" i="29"/>
  <c r="E43" i="29" s="1"/>
  <c r="D42" i="29"/>
  <c r="E42" i="29" s="1"/>
  <c r="D41" i="29"/>
  <c r="E41" i="29" s="1"/>
  <c r="D40" i="29"/>
  <c r="E40" i="29" s="1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D32" i="29"/>
  <c r="E32" i="29" s="1"/>
  <c r="D31" i="29"/>
  <c r="E31" i="29" s="1"/>
  <c r="D30" i="29"/>
  <c r="E30" i="29" s="1"/>
  <c r="E12" i="16" l="1"/>
  <c r="E6" i="28" l="1"/>
  <c r="E4" i="28" l="1"/>
  <c r="E5" i="28"/>
  <c r="F10" i="9" l="1"/>
  <c r="F6" i="25" l="1"/>
  <c r="F10" i="25"/>
  <c r="F7" i="25"/>
  <c r="F11" i="25"/>
  <c r="F4" i="25"/>
  <c r="F8" i="25"/>
  <c r="F12" i="25"/>
  <c r="F5" i="25"/>
  <c r="F9" i="25"/>
  <c r="F13" i="25"/>
  <c r="E15" i="26"/>
  <c r="E14" i="26"/>
  <c r="E13" i="26"/>
  <c r="E12" i="26"/>
  <c r="E4" i="26" l="1"/>
  <c r="E5" i="26"/>
  <c r="E6" i="26"/>
  <c r="E7" i="26"/>
  <c r="E8" i="26"/>
  <c r="E9" i="26"/>
  <c r="E10" i="26"/>
  <c r="E11" i="26"/>
  <c r="E6" i="24" l="1"/>
  <c r="E6" i="23" l="1"/>
  <c r="F4" i="18" l="1"/>
  <c r="F5" i="18"/>
  <c r="F7" i="18"/>
  <c r="F8" i="18"/>
  <c r="E8" i="24" l="1"/>
  <c r="E7" i="24"/>
  <c r="E5" i="24"/>
  <c r="E4" i="24" l="1"/>
  <c r="E7" i="23" l="1"/>
  <c r="E10" i="23" l="1"/>
  <c r="E9" i="23"/>
  <c r="E8" i="23"/>
  <c r="E5" i="23"/>
  <c r="E4" i="23"/>
  <c r="F13" i="15" l="1"/>
  <c r="F11" i="8" l="1"/>
  <c r="F5" i="1" l="1"/>
  <c r="F6" i="1"/>
  <c r="F7" i="1"/>
  <c r="F8" i="1"/>
  <c r="F9" i="1"/>
  <c r="F10" i="1"/>
  <c r="F11" i="1"/>
  <c r="F12" i="1"/>
  <c r="F13" i="1"/>
  <c r="F14" i="1"/>
  <c r="F9" i="18" l="1"/>
  <c r="F10" i="18"/>
  <c r="C7" i="19" l="1"/>
  <c r="C6" i="19"/>
  <c r="C5" i="19"/>
  <c r="C4" i="19"/>
  <c r="E4" i="13" l="1"/>
  <c r="E11" i="13"/>
  <c r="E7" i="13"/>
  <c r="E13" i="13"/>
  <c r="E10" i="13"/>
  <c r="E17" i="13"/>
  <c r="E6" i="13"/>
  <c r="E14" i="13"/>
  <c r="E9" i="13"/>
  <c r="E16" i="13"/>
  <c r="E5" i="13"/>
  <c r="E12" i="13"/>
  <c r="E8" i="13"/>
  <c r="E15" i="13"/>
  <c r="E4" i="17"/>
  <c r="E9" i="17"/>
  <c r="E10" i="17"/>
  <c r="E11" i="17"/>
  <c r="E15" i="16" l="1"/>
  <c r="E14" i="16"/>
  <c r="E13" i="16"/>
  <c r="E11" i="16"/>
  <c r="E10" i="16"/>
  <c r="E9" i="16"/>
  <c r="E8" i="16"/>
  <c r="E7" i="16"/>
  <c r="E6" i="16"/>
  <c r="E5" i="16"/>
  <c r="E4" i="16"/>
  <c r="F76" i="2" l="1"/>
  <c r="F77" i="2"/>
  <c r="F78" i="2"/>
  <c r="F79" i="2"/>
  <c r="F80" i="2"/>
  <c r="F65" i="2"/>
  <c r="F66" i="2"/>
  <c r="F67" i="2"/>
  <c r="F68" i="2"/>
  <c r="F69" i="2"/>
  <c r="F70" i="2"/>
  <c r="F71" i="2"/>
  <c r="F72" i="2"/>
  <c r="F73" i="2"/>
  <c r="F74" i="2"/>
  <c r="F75" i="2"/>
  <c r="F53" i="2"/>
  <c r="F54" i="2"/>
  <c r="F55" i="2"/>
  <c r="F56" i="2"/>
  <c r="F57" i="2"/>
  <c r="F58" i="2"/>
  <c r="F59" i="2"/>
  <c r="F60" i="2"/>
  <c r="F61" i="2"/>
  <c r="F62" i="2"/>
  <c r="F63" i="2"/>
  <c r="F64" i="2"/>
  <c r="F49" i="2"/>
  <c r="F50" i="2"/>
  <c r="F51" i="2"/>
  <c r="F52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43" i="2"/>
  <c r="F44" i="2"/>
  <c r="F45" i="2"/>
  <c r="F46" i="2"/>
  <c r="F47" i="2"/>
  <c r="F4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F4" i="12" l="1"/>
  <c r="F4" i="11"/>
  <c r="F5" i="11"/>
  <c r="F6" i="11"/>
  <c r="F7" i="11"/>
  <c r="F10" i="11"/>
  <c r="F6" i="12" l="1"/>
  <c r="F5" i="12"/>
  <c r="F11" i="11"/>
  <c r="F12" i="11"/>
  <c r="F9" i="11"/>
  <c r="F5" i="10"/>
  <c r="F6" i="10"/>
  <c r="F7" i="10"/>
  <c r="F8" i="10"/>
  <c r="F9" i="10"/>
  <c r="F4" i="10"/>
  <c r="F13" i="9"/>
  <c r="F14" i="9"/>
  <c r="F15" i="9"/>
  <c r="F16" i="9"/>
  <c r="F17" i="9"/>
  <c r="F12" i="9"/>
  <c r="F5" i="9"/>
  <c r="F6" i="9"/>
  <c r="F7" i="9"/>
  <c r="F8" i="9"/>
  <c r="F9" i="9"/>
  <c r="F4" i="9"/>
  <c r="F5" i="15"/>
  <c r="F6" i="15"/>
  <c r="F7" i="15"/>
  <c r="F8" i="15"/>
  <c r="F9" i="15"/>
  <c r="F10" i="15"/>
  <c r="F11" i="15"/>
  <c r="F12" i="15"/>
  <c r="F4" i="15"/>
  <c r="F5" i="6"/>
  <c r="F6" i="6"/>
  <c r="F7" i="6"/>
  <c r="F8" i="6"/>
  <c r="F4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4" i="5"/>
  <c r="F5" i="8" l="1"/>
  <c r="F6" i="8"/>
  <c r="F7" i="8"/>
  <c r="F8" i="8"/>
  <c r="F9" i="8"/>
  <c r="F10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4" i="8"/>
</calcChain>
</file>

<file path=xl/sharedStrings.xml><?xml version="1.0" encoding="utf-8"?>
<sst xmlns="http://schemas.openxmlformats.org/spreadsheetml/2006/main" count="1468" uniqueCount="713">
  <si>
    <t>Номенклатура</t>
  </si>
  <si>
    <t>Возможность поставки в собранном виде</t>
  </si>
  <si>
    <t>Размер (В*Ш*Г), мм</t>
  </si>
  <si>
    <t>Вес, кг</t>
  </si>
  <si>
    <t>нет</t>
  </si>
  <si>
    <t>50*50*50</t>
  </si>
  <si>
    <t>-</t>
  </si>
  <si>
    <t>40*1000*400</t>
  </si>
  <si>
    <t>40*1000*500</t>
  </si>
  <si>
    <t>40*1000*60</t>
  </si>
  <si>
    <t>40*1200*400</t>
  </si>
  <si>
    <t>40*1200*500</t>
  </si>
  <si>
    <t>40*1200*600</t>
  </si>
  <si>
    <t>2000*40*40</t>
  </si>
  <si>
    <t>2500*40*40</t>
  </si>
  <si>
    <t>0,8*150*20</t>
  </si>
  <si>
    <t>Полка СТ-150 1000х400 (комплект)</t>
  </si>
  <si>
    <t>Полка СТ-150 1000х500 (комплект)</t>
  </si>
  <si>
    <t>Полка СТ-150 1000х600 (комплект)</t>
  </si>
  <si>
    <t>Полка СТ-150 1200х400 (комплект)</t>
  </si>
  <si>
    <t>Полка СТ-150 1200х500 (комплект)</t>
  </si>
  <si>
    <t>Полка СТ-150 1200х600 (комплект)</t>
  </si>
  <si>
    <t>Косынка СТ (комплект)</t>
  </si>
  <si>
    <t>Подпятник СТ металлический (комплект)</t>
  </si>
  <si>
    <t>Ограничитель СТ 300 (комплект)</t>
  </si>
  <si>
    <t>300*50</t>
  </si>
  <si>
    <t>Ограничитель СТ 400 (комплект)</t>
  </si>
  <si>
    <t>400*500</t>
  </si>
  <si>
    <t>Ограничитель СТ 500 (комплект)</t>
  </si>
  <si>
    <t>500*50</t>
  </si>
  <si>
    <t>Ограничитель СТ 600 (комплект)</t>
  </si>
  <si>
    <t>600*50</t>
  </si>
  <si>
    <t>Ограничитель СТ 700 (комплект)</t>
  </si>
  <si>
    <t>700*50</t>
  </si>
  <si>
    <t>Ограничитель СТ 1000 (комплект)</t>
  </si>
  <si>
    <t>1000*50</t>
  </si>
  <si>
    <t>Ограничитель СТ 1040 (комплект)</t>
  </si>
  <si>
    <t>1040*50</t>
  </si>
  <si>
    <t>Ограничитель СТ 1200 (комплект)</t>
  </si>
  <si>
    <t>1200*50</t>
  </si>
  <si>
    <t>Полка СТ 700х300 (комплект)</t>
  </si>
  <si>
    <t>30*700*300</t>
  </si>
  <si>
    <t>Полка СТ 700х400 (комплект)</t>
  </si>
  <si>
    <t>30*700*400</t>
  </si>
  <si>
    <t>Полка СТ 700х500 (комплект)</t>
  </si>
  <si>
    <t>30*700*500</t>
  </si>
  <si>
    <t>Полка СТ 700х600 (комплект)</t>
  </si>
  <si>
    <t>30*700*600</t>
  </si>
  <si>
    <t>Полка СТ 700х800 (комплект)</t>
  </si>
  <si>
    <t>30*700*800</t>
  </si>
  <si>
    <t>Полка СТ 1000х300 (комплект)</t>
  </si>
  <si>
    <t>30*1000*300</t>
  </si>
  <si>
    <t>Полка СТ 1000х400 (комплект)</t>
  </si>
  <si>
    <t>30*1000*400</t>
  </si>
  <si>
    <t>Полка СТ 1000х500 (комплект)</t>
  </si>
  <si>
    <t>30*1000*500</t>
  </si>
  <si>
    <t>Полка СТ 1000х600 (комплект)</t>
  </si>
  <si>
    <t>30*1000*600</t>
  </si>
  <si>
    <t>Полка СТ 1000х700 (комплект)</t>
  </si>
  <si>
    <t>30*1000*700</t>
  </si>
  <si>
    <t>Полка СТ 1000х800 (комплект)</t>
  </si>
  <si>
    <t>30*1000*800</t>
  </si>
  <si>
    <t>Полка СТ 1000х900 (комплект)</t>
  </si>
  <si>
    <t>30*1000*900</t>
  </si>
  <si>
    <t>Полка СТ 1200х300 (комплект)</t>
  </si>
  <si>
    <t>30*1200*300</t>
  </si>
  <si>
    <t>Полка СТ 1200х400 (комплект)</t>
  </si>
  <si>
    <t>30*1200*400</t>
  </si>
  <si>
    <t>Полка СТ 1200х500 (комплект)</t>
  </si>
  <si>
    <t>30*1200*500</t>
  </si>
  <si>
    <t>Полка СТ 1200х600 (комплект)</t>
  </si>
  <si>
    <t>30*1200*600</t>
  </si>
  <si>
    <t>Полка СТ 1200х800 (комплект)</t>
  </si>
  <si>
    <t>30*1200*800</t>
  </si>
  <si>
    <t>Полка СТ 1500х300 (комплект)</t>
  </si>
  <si>
    <t>30*1500*300</t>
  </si>
  <si>
    <t>Полка СТ 1500х400 (комплект)</t>
  </si>
  <si>
    <t>30*1500*400</t>
  </si>
  <si>
    <t>Полка СТ 1500х500 (комплект)</t>
  </si>
  <si>
    <t>30*1500*500</t>
  </si>
  <si>
    <t>Полка СТ 1500х600 (комплект)</t>
  </si>
  <si>
    <t>30*1500*600</t>
  </si>
  <si>
    <t>Стойка СТ 1000 (комплект)</t>
  </si>
  <si>
    <t>1000*35*35</t>
  </si>
  <si>
    <t>Стойка СТ 1500 (комплект)</t>
  </si>
  <si>
    <t>1500*35*35</t>
  </si>
  <si>
    <t>Стойка СТ 1800 (комплект)</t>
  </si>
  <si>
    <t>1750*35*35</t>
  </si>
  <si>
    <t>Стойка СТ 2000 (комплект)</t>
  </si>
  <si>
    <t>2000*35*35</t>
  </si>
  <si>
    <t>Стойка СТ 2200 (комплект)</t>
  </si>
  <si>
    <t>2250*35*35</t>
  </si>
  <si>
    <t>Стойка СТ 2500 (комплект)</t>
  </si>
  <si>
    <t>2500*35*35</t>
  </si>
  <si>
    <t>Папкодержатель СТ 300</t>
  </si>
  <si>
    <t>300*300</t>
  </si>
  <si>
    <t>Папкодержатель СТ 400</t>
  </si>
  <si>
    <t>400*300</t>
  </si>
  <si>
    <t>Папкодержатель СТ 500</t>
  </si>
  <si>
    <t>500*300</t>
  </si>
  <si>
    <t>Папкодержатель СТ 600</t>
  </si>
  <si>
    <t>600*300</t>
  </si>
  <si>
    <t>Полка СТ 700х300</t>
  </si>
  <si>
    <t>Полка СТ 700х400</t>
  </si>
  <si>
    <t>Полка СТ 700х500</t>
  </si>
  <si>
    <t>Полка СТ 700х600</t>
  </si>
  <si>
    <t>Полка СТ 700х800</t>
  </si>
  <si>
    <t>Полка СТ 1000х300</t>
  </si>
  <si>
    <t>Полка СТ 1000х400</t>
  </si>
  <si>
    <t>Полка СТ 1000х500</t>
  </si>
  <si>
    <t>Полка СТ 1000х600</t>
  </si>
  <si>
    <t>Полка СТ 1000х700</t>
  </si>
  <si>
    <t>Полка СТ 1000х800</t>
  </si>
  <si>
    <t>Полка СТ 1000х900</t>
  </si>
  <si>
    <t>Полка СТ 1200х300</t>
  </si>
  <si>
    <t>Полка СТ 1200х400</t>
  </si>
  <si>
    <t>Полка СТ 1200х500</t>
  </si>
  <si>
    <t>Полка СТ 1200х600</t>
  </si>
  <si>
    <t>Полка СТ 1200х800</t>
  </si>
  <si>
    <t>Полка СТ 1500х300</t>
  </si>
  <si>
    <t>Полка СТ 1500х400</t>
  </si>
  <si>
    <t>Полка СТ 1500х500</t>
  </si>
  <si>
    <t>Полка СТ 1500х600</t>
  </si>
  <si>
    <t>Стойка СТ 500</t>
  </si>
  <si>
    <t>500*35*35</t>
  </si>
  <si>
    <t>Стойка СТ 1000</t>
  </si>
  <si>
    <t xml:space="preserve">Стойка СТ 1500 </t>
  </si>
  <si>
    <t>Стойка СТ 1800</t>
  </si>
  <si>
    <t xml:space="preserve">Стойка СТ 2000 </t>
  </si>
  <si>
    <t xml:space="preserve">Стойка СТ 2200 </t>
  </si>
  <si>
    <t xml:space="preserve">Стойка СТ 2500 </t>
  </si>
  <si>
    <t>Шкаф ШМА-1000</t>
  </si>
  <si>
    <t>1850*1000*500</t>
  </si>
  <si>
    <t>Шкаф ШМА-600</t>
  </si>
  <si>
    <t>1850*600*500</t>
  </si>
  <si>
    <t>Шкаф ШМА-800</t>
  </si>
  <si>
    <t>1850*800*500</t>
  </si>
  <si>
    <t>Шкаф ШМА-0,5(1000)</t>
  </si>
  <si>
    <t>890*1000*500</t>
  </si>
  <si>
    <t>Шкаф ШМА-0,5(1345)</t>
  </si>
  <si>
    <t>1345*400*500</t>
  </si>
  <si>
    <t>Шкаф ШМА-0,5(1850)</t>
  </si>
  <si>
    <t>1850*400*500</t>
  </si>
  <si>
    <t>Шкаф ШМА-0,5(650)</t>
  </si>
  <si>
    <t>650*400*500</t>
  </si>
  <si>
    <t>Шкаф ШМА-0,5(800)</t>
  </si>
  <si>
    <t>890*800*500</t>
  </si>
  <si>
    <t>Шкаф архивный ШМА-100</t>
  </si>
  <si>
    <t>Шкаф ШМА-1000Р</t>
  </si>
  <si>
    <t>да</t>
  </si>
  <si>
    <t>Шкаф ШМА-600Р</t>
  </si>
  <si>
    <t>Шкаф ШМА-800Р</t>
  </si>
  <si>
    <t>Шкаф ШМА-0,5(1000)Р</t>
  </si>
  <si>
    <t>Шкаф ШМА-0,5(1345)Р</t>
  </si>
  <si>
    <t>Шкаф ШМА-0,5(1850)Р</t>
  </si>
  <si>
    <t>Шкаф ШМА-0,5(650)Р</t>
  </si>
  <si>
    <t>Шкаф ШМА-0,5(800)Р</t>
  </si>
  <si>
    <t>Шкаф ШМА-24</t>
  </si>
  <si>
    <t>Шкаф ШМА-24Р</t>
  </si>
  <si>
    <t>Шкаф ШМА-24(800)</t>
  </si>
  <si>
    <t>Шкаф ШМА-24(800)Р</t>
  </si>
  <si>
    <t xml:space="preserve"> </t>
  </si>
  <si>
    <t xml:space="preserve">                                   Шкафы архивные NL</t>
  </si>
  <si>
    <t>Шкаф NL</t>
  </si>
  <si>
    <t>1850*880*500</t>
  </si>
  <si>
    <t>Шкаф NL/400</t>
  </si>
  <si>
    <t>1850*880*400</t>
  </si>
  <si>
    <t>Шкаф NL-0,5</t>
  </si>
  <si>
    <t>1850*440*500</t>
  </si>
  <si>
    <t>Шкаф NL-A</t>
  </si>
  <si>
    <t>850*880*500</t>
  </si>
  <si>
    <t>Шкаф NL/400- A</t>
  </si>
  <si>
    <t>850*880*400</t>
  </si>
  <si>
    <t>Шкаф ШМ-11</t>
  </si>
  <si>
    <t>1850*300*490</t>
  </si>
  <si>
    <t>Шкаф ШМ-11(400)</t>
  </si>
  <si>
    <t>1850*400*490</t>
  </si>
  <si>
    <t xml:space="preserve">Шкаф ШМ-12 </t>
  </si>
  <si>
    <t>Шкаф ШМ-12(400)</t>
  </si>
  <si>
    <t>Шкаф ШМ-22(500)</t>
  </si>
  <si>
    <t>1850*500*490</t>
  </si>
  <si>
    <t>Шкаф ШМ-22(600)</t>
  </si>
  <si>
    <t>1850*600*490</t>
  </si>
  <si>
    <t>Шкаф ШМ-22(800)</t>
  </si>
  <si>
    <t>1850*800*490</t>
  </si>
  <si>
    <t xml:space="preserve"> Шкаф ШМ-24</t>
  </si>
  <si>
    <t>Шкаф ШМ-24(400)</t>
  </si>
  <si>
    <t>Шкаф ШМ-33</t>
  </si>
  <si>
    <t>1850*900*490</t>
  </si>
  <si>
    <t>Шкаф ШМ-33(400)</t>
  </si>
  <si>
    <t>1850*1200*490</t>
  </si>
  <si>
    <t>Шкаф ШМ-36</t>
  </si>
  <si>
    <t>Шкаф ШМ-36(400)</t>
  </si>
  <si>
    <t>Шкаф ШМ-21(400)</t>
  </si>
  <si>
    <t>Шкаф ШМ-21(500)</t>
  </si>
  <si>
    <t>Шкаф ШМ-22(1000)</t>
  </si>
  <si>
    <t>1850*1000*490</t>
  </si>
  <si>
    <t>Шкаф ШМ-22(500) (2 шт. в упак.)</t>
  </si>
  <si>
    <t>Шкаф ШМ-22(600) (2 шт. в упак.)</t>
  </si>
  <si>
    <t>Шкаф ШМ-22(800) (2 шт. в упак.)</t>
  </si>
  <si>
    <t>Шкаф ШМ-44(400)</t>
  </si>
  <si>
    <t>1850*1600*490</t>
  </si>
  <si>
    <t>Шкаф ШМ-44(1000)</t>
  </si>
  <si>
    <t>Шкаф ШМ-44</t>
  </si>
  <si>
    <t>ШМ-24</t>
  </si>
  <si>
    <t>ШМ-22(500)</t>
  </si>
  <si>
    <t>ШМ-21(400)</t>
  </si>
  <si>
    <t xml:space="preserve">ШМ-12 </t>
  </si>
  <si>
    <t>ШМ-11</t>
  </si>
  <si>
    <t>ШМ-24(400)</t>
  </si>
  <si>
    <t xml:space="preserve"> ШМ-22(600)</t>
  </si>
  <si>
    <t>ШМ-21(500)</t>
  </si>
  <si>
    <t>ШМ-12(400)</t>
  </si>
  <si>
    <t>ШМ-11(400)</t>
  </si>
  <si>
    <t>ШМ-22(800)</t>
  </si>
  <si>
    <t>ШМ-22(1000)</t>
  </si>
  <si>
    <t xml:space="preserve">            Шкафы для одежды ШР (поставляются в собранном виде)</t>
  </si>
  <si>
    <t>Возможность поставки в раобранном виде</t>
  </si>
  <si>
    <t>Шкаф ШР-11</t>
  </si>
  <si>
    <t>Шкаф ШР-11(400)</t>
  </si>
  <si>
    <t xml:space="preserve">Шкаф ШР-12 </t>
  </si>
  <si>
    <t>Шкаф ШР-12(400)</t>
  </si>
  <si>
    <t>Шкаф ШР-21(400)</t>
  </si>
  <si>
    <t>Шкаф ШР-21(500)</t>
  </si>
  <si>
    <t>Шкаф ШР-22(500)</t>
  </si>
  <si>
    <t>Шкаф ШР-22(600)</t>
  </si>
  <si>
    <t>Шкаф ШР-22(800)</t>
  </si>
  <si>
    <t>Шкаф ШР-22(1000)</t>
  </si>
  <si>
    <t xml:space="preserve"> Шкаф ШР-24</t>
  </si>
  <si>
    <t>Шкаф ШР-24(400)</t>
  </si>
  <si>
    <t>Шкаф ШР-33</t>
  </si>
  <si>
    <t>Шкаф ШР-33(400)</t>
  </si>
  <si>
    <t>Шкаф ШР-36</t>
  </si>
  <si>
    <t>Шкаф ШР-36(400)</t>
  </si>
  <si>
    <t>Шкаф ШР-44</t>
  </si>
  <si>
    <t>Шкаф ШР-44(400)</t>
  </si>
  <si>
    <t>Шкаф ШР-44(1000)</t>
  </si>
  <si>
    <t>ШР-24</t>
  </si>
  <si>
    <t>ШР-22(500)</t>
  </si>
  <si>
    <t>ШР-21(400)</t>
  </si>
  <si>
    <t xml:space="preserve">ШР-12 </t>
  </si>
  <si>
    <t>ШР-11</t>
  </si>
  <si>
    <t>ШР-24(400)</t>
  </si>
  <si>
    <t xml:space="preserve"> ШР-22(600)</t>
  </si>
  <si>
    <t>ШР-21(500)</t>
  </si>
  <si>
    <t>ШР-12(400)</t>
  </si>
  <si>
    <t>ШР-11(400)</t>
  </si>
  <si>
    <t>ШР-22(800)</t>
  </si>
  <si>
    <t>ШР-22(1000)</t>
  </si>
  <si>
    <t xml:space="preserve">            Шкафы для магазинов (сумочницы)</t>
  </si>
  <si>
    <t>Шкаф ШМ-14</t>
  </si>
  <si>
    <t>Шкаф ШМ-14 (400)</t>
  </si>
  <si>
    <t>Шкаф ШМ-28</t>
  </si>
  <si>
    <t>Шкаф ШМ-28 (400)</t>
  </si>
  <si>
    <t>Шкаф ШМ-312</t>
  </si>
  <si>
    <t>Шкаф ШМ-312 (400)</t>
  </si>
  <si>
    <t>Шкаф ШР-14</t>
  </si>
  <si>
    <t>Шкаф ШР-14 (400)</t>
  </si>
  <si>
    <t>Шкаф ШР-28</t>
  </si>
  <si>
    <t>Шкаф ШР-28 (400)</t>
  </si>
  <si>
    <t>Шкаф ШР-312</t>
  </si>
  <si>
    <t>Шкаф ШР-312 (400)</t>
  </si>
  <si>
    <t xml:space="preserve">                Шкафы для одежды ШМ-М (модульные)</t>
  </si>
  <si>
    <t>Шкаф ШМ-М-11 доп.секция</t>
  </si>
  <si>
    <t>Шкаф ШМ-М-11(400) доп.секция</t>
  </si>
  <si>
    <t>Шкаф ШМ-М-12 доп.секция</t>
  </si>
  <si>
    <t>Шкаф ШМ-М-12(400) доп.секция</t>
  </si>
  <si>
    <t>Шкаф ШМ-М-14 доп.секция</t>
  </si>
  <si>
    <t>Шкаф ШМ-М-14(400) доп.секция</t>
  </si>
  <si>
    <t xml:space="preserve">     Шкафы для хоз инвентаря</t>
  </si>
  <si>
    <t>Шкаф ШМ-21П</t>
  </si>
  <si>
    <t>Шкаф ШМ-22 (600)П</t>
  </si>
  <si>
    <t>Шкаф ШМ-22 (800)П</t>
  </si>
  <si>
    <t>Шкаф ШР-21П</t>
  </si>
  <si>
    <t>Шкаф ШР-22 (600)П</t>
  </si>
  <si>
    <t>Шкаф ШР-22 (800)П</t>
  </si>
  <si>
    <t xml:space="preserve">            Шкафы сушильные</t>
  </si>
  <si>
    <t>Шкаф сушильный ШРС-П-204</t>
  </si>
  <si>
    <t>1950*650*500</t>
  </si>
  <si>
    <t>Шкаф сушильный ШРС-П-205</t>
  </si>
  <si>
    <t>1950*800*500</t>
  </si>
  <si>
    <t xml:space="preserve">Полка навесная к шкафу ITP </t>
  </si>
  <si>
    <t xml:space="preserve">Держатель для инструмента "ITP" </t>
  </si>
  <si>
    <t xml:space="preserve">Держатель для отвёрток "ITP" </t>
  </si>
  <si>
    <t>Держатель для отверток "ITP"</t>
  </si>
  <si>
    <t>Держатель для инструмента "ITP"</t>
  </si>
  <si>
    <t>Полка навесная к шкафу ITP</t>
  </si>
  <si>
    <t>формат</t>
  </si>
  <si>
    <t>Шкаф картотечный F6</t>
  </si>
  <si>
    <t>Шкаф картотечный F9</t>
  </si>
  <si>
    <t>Скидка</t>
  </si>
  <si>
    <t>Ваша цена:</t>
  </si>
  <si>
    <t>Скидка:</t>
  </si>
  <si>
    <t>Ваша цена :</t>
  </si>
  <si>
    <t>рекомендуемая розничная цена</t>
  </si>
  <si>
    <t>Шкаф ШМ-22 (500)П</t>
  </si>
  <si>
    <t>Шкаф ШР-22 (500)П</t>
  </si>
  <si>
    <t>Шкаф ШР/М-21П</t>
  </si>
  <si>
    <t>Шкаф ШР/М-22 (500)П</t>
  </si>
  <si>
    <t>Шкаф ШР/М-22 (600)П</t>
  </si>
  <si>
    <t>Шкаф ШР/М-22 (800)П</t>
  </si>
  <si>
    <t>Шкаф сушильный ШРС-В-1000</t>
  </si>
  <si>
    <t>1880*800*500</t>
  </si>
  <si>
    <t>Драйвер ITP-D</t>
  </si>
  <si>
    <t>Тумба ITP-T</t>
  </si>
  <si>
    <t>Опора ITP-O</t>
  </si>
  <si>
    <t>Полка ITP-P</t>
  </si>
  <si>
    <t>Столешница ITP-S/1200</t>
  </si>
  <si>
    <t>Столешница ITP-S/1600</t>
  </si>
  <si>
    <t>Столешница ITP-S</t>
  </si>
  <si>
    <t>Экран ITP-V/1600</t>
  </si>
  <si>
    <t>Экран ITP-V/1200</t>
  </si>
  <si>
    <t>Экран ITP-V</t>
  </si>
  <si>
    <t>Верстак ITP-1-T</t>
  </si>
  <si>
    <t>Верстак ITP-1-D</t>
  </si>
  <si>
    <t>Верстак ITP-1-TT</t>
  </si>
  <si>
    <t>Верстак ITP-1-TD</t>
  </si>
  <si>
    <t>860*1200*600</t>
  </si>
  <si>
    <t>860*1600*600</t>
  </si>
  <si>
    <t>830*500*520</t>
  </si>
  <si>
    <t>Верстак ITP-2-DD</t>
  </si>
  <si>
    <t>Верстак ITP-2-TT</t>
  </si>
  <si>
    <t>Верстак ITP-2-TD</t>
  </si>
  <si>
    <t>Верстак ITP-1-T-S</t>
  </si>
  <si>
    <t>Верстак ITP-1-D-S</t>
  </si>
  <si>
    <t>Верстак ITP-1-TD-S</t>
  </si>
  <si>
    <t>Верстак ITP-1-TT-S</t>
  </si>
  <si>
    <t>Верстак ITP-2-TT -S</t>
  </si>
  <si>
    <t>Верстак ITP-2-TD-S</t>
  </si>
  <si>
    <t>Верстак ITP-2-DD-S</t>
  </si>
  <si>
    <t>860*1200*1315</t>
  </si>
  <si>
    <t>860*1600*1315</t>
  </si>
  <si>
    <t>Верстак ITP-1T</t>
  </si>
  <si>
    <t>Верстак ITP-1D</t>
  </si>
  <si>
    <t>Верстак ITP-2TD</t>
  </si>
  <si>
    <t>Верстак ITP-1TT</t>
  </si>
  <si>
    <t>Верстак ITP-2DD</t>
  </si>
  <si>
    <t>Верстак ITP-1TD</t>
  </si>
  <si>
    <t>Верстак ITP-2TT</t>
  </si>
  <si>
    <t>Верстак ITP-1TS</t>
  </si>
  <si>
    <t>Верстак ITP-1DS</t>
  </si>
  <si>
    <t>Верстак ITP-1TDS</t>
  </si>
  <si>
    <t>Верстак ITP-1TTS</t>
  </si>
  <si>
    <t>Верстак ITP-2TTS</t>
  </si>
  <si>
    <t>Верстак ITP-2DDS</t>
  </si>
  <si>
    <t>Верстак ITP-2TDS</t>
  </si>
  <si>
    <t xml:space="preserve">             Доп. элементы к верстакам "ITP" ( комплектующие)</t>
  </si>
  <si>
    <t xml:space="preserve">            Верстаки инструментальные "ITP" </t>
  </si>
  <si>
    <t>Шкаф NL-K</t>
  </si>
  <si>
    <t>Шкаф NL-K/400</t>
  </si>
  <si>
    <t>Антресоль к Шкафу NL-K</t>
  </si>
  <si>
    <t>Антресоль к Шкафу NL-K/400</t>
  </si>
  <si>
    <t>1850*925*480</t>
  </si>
  <si>
    <t>1850*925*400</t>
  </si>
  <si>
    <t>850*925*480</t>
  </si>
  <si>
    <t>850*925*400</t>
  </si>
  <si>
    <t xml:space="preserve">                                   Шкафы купе NL-K</t>
  </si>
  <si>
    <t xml:space="preserve"> Доп. элементы к шкафам</t>
  </si>
  <si>
    <t>Полка к Шкафу NL-K</t>
  </si>
  <si>
    <t>Полка к Шкафу NL-K/400</t>
  </si>
  <si>
    <t>925*480</t>
  </si>
  <si>
    <t>925*400</t>
  </si>
  <si>
    <t>Шкаф ШМ-221 (800)</t>
  </si>
  <si>
    <t>1850*800*491</t>
  </si>
  <si>
    <t>Шкаф ШР-221 (800)</t>
  </si>
  <si>
    <t xml:space="preserve">            Инструментальные тележки и тумбы</t>
  </si>
  <si>
    <t>Тележка инструментальная ITC</t>
  </si>
  <si>
    <t>930*700*450</t>
  </si>
  <si>
    <t>Драйвер мобильный ITP-DM</t>
  </si>
  <si>
    <t>960+510*500*520</t>
  </si>
  <si>
    <t>960+510*800*520</t>
  </si>
  <si>
    <t>Тумба  мобильная ITP_TM</t>
  </si>
  <si>
    <t>Тумба  мобильная ITP-TM</t>
  </si>
  <si>
    <t>Драйвер мобильный ITP-DМ800</t>
  </si>
  <si>
    <t xml:space="preserve">     </t>
  </si>
  <si>
    <t>Ящик почтовый М4</t>
  </si>
  <si>
    <t>Ящик почтовый М5</t>
  </si>
  <si>
    <t>Ящик почтовый М7</t>
  </si>
  <si>
    <t>Ящик почтовый М10</t>
  </si>
  <si>
    <t>565*385*195</t>
  </si>
  <si>
    <t>656*385-195</t>
  </si>
  <si>
    <t>1111*385*195</t>
  </si>
  <si>
    <t>Почтовые ящики серии "М"</t>
  </si>
  <si>
    <t>Ящик почтовый М6</t>
  </si>
  <si>
    <t>747*385*195</t>
  </si>
  <si>
    <t>838*385*195</t>
  </si>
  <si>
    <t>Драйвер мобильный ITP-DM800</t>
  </si>
  <si>
    <t>455*995*675</t>
  </si>
  <si>
    <t>А1</t>
  </si>
  <si>
    <t>Подпятник СТ-150/200  (комплект)</t>
  </si>
  <si>
    <t>Стойка СТ-150/200 2000 (комплект)</t>
  </si>
  <si>
    <t>Стойка СТ-150/200 2500 (комплект)</t>
  </si>
  <si>
    <t>Стяжка СТ-150/200  (комплект)</t>
  </si>
  <si>
    <t xml:space="preserve">            Шкафы архивные серии "А"</t>
  </si>
  <si>
    <t xml:space="preserve">            Шкафы архивные серии "ШМА"</t>
  </si>
  <si>
    <t>Шкаф А-6</t>
  </si>
  <si>
    <t>Шкаф А-8</t>
  </si>
  <si>
    <t>Шкаф А-6/400</t>
  </si>
  <si>
    <t>Шкаф А-8/400</t>
  </si>
  <si>
    <t>1850*600*400</t>
  </si>
  <si>
    <t>1850*800*400</t>
  </si>
  <si>
    <t>Антресоль к Шкаф А-6</t>
  </si>
  <si>
    <t>Антресоль к Шкаф А-8</t>
  </si>
  <si>
    <t>Антресоль к Шкаф А-6/400</t>
  </si>
  <si>
    <t>Антресоль к Шкаф А-8/400</t>
  </si>
  <si>
    <t>850*600*500</t>
  </si>
  <si>
    <t>850*800*500</t>
  </si>
  <si>
    <t>850*600*400</t>
  </si>
  <si>
    <t>850*800*400</t>
  </si>
  <si>
    <t>Стеллажи  "СТ-200" (200 кг на полку, 1000 кг. на секцию)</t>
  </si>
  <si>
    <t>Стеллажи СТ-150 (150 кг на полку, 1000 кг. на секцию)</t>
  </si>
  <si>
    <t xml:space="preserve">   Стеллажи СТ- (120 кг на полку, 700 кг. на секцию)</t>
  </si>
  <si>
    <t>1738*680*600</t>
  </si>
  <si>
    <t>Полка к шкафу А-8</t>
  </si>
  <si>
    <t>Полка к шкафу А-6</t>
  </si>
  <si>
    <t>800*500</t>
  </si>
  <si>
    <t>600*500</t>
  </si>
  <si>
    <t>Полка СТ-200 1000х400 (комплект)</t>
  </si>
  <si>
    <t>Полка СТ-200 1000х500 (комплект)</t>
  </si>
  <si>
    <t>Полка СТ-200 1000х600 (комплект)</t>
  </si>
  <si>
    <t>Полка СТ-200 1200х400 (комплект)</t>
  </si>
  <si>
    <t>Полка СТ-200 1200х500 (комплект)</t>
  </si>
  <si>
    <t>Полка СТ-200 1200х600 (комплект)</t>
  </si>
  <si>
    <t>№</t>
  </si>
  <si>
    <t>Нажмите для перехода в раздел</t>
  </si>
  <si>
    <t>СКИДКА:</t>
  </si>
  <si>
    <t>Полка к шкафу А-8/400</t>
  </si>
  <si>
    <t>Полка к шкафу А-6/400</t>
  </si>
  <si>
    <t>800*400</t>
  </si>
  <si>
    <t>600*400</t>
  </si>
  <si>
    <t xml:space="preserve">                                   Стеллажи для бутылей (19л)</t>
  </si>
  <si>
    <t>Стеллаж на 4 бутыля</t>
  </si>
  <si>
    <t>Стеллаж на 8 бутылей</t>
  </si>
  <si>
    <t>Стеллаж на 12 бутылей</t>
  </si>
  <si>
    <t>1100*940*445</t>
  </si>
  <si>
    <t>1100*640*445</t>
  </si>
  <si>
    <t>1100*340*445</t>
  </si>
  <si>
    <t>Стеллаж для 8 бутылей</t>
  </si>
  <si>
    <t>Стеллаж для 12 бутылей</t>
  </si>
  <si>
    <t>Стеллаж для 4 бутылей</t>
  </si>
  <si>
    <t>Шкаф ШМ-311</t>
  </si>
  <si>
    <t>Шкаф инструментальный Т-100</t>
  </si>
  <si>
    <t>Шкаф инструментальный Т-200</t>
  </si>
  <si>
    <t>Перегородка к шкафу Т-100</t>
  </si>
  <si>
    <t>Полка к шкафу  Т-100 Т-200 большая</t>
  </si>
  <si>
    <t>Полка к шкафу  Т-100 Т-200 малая</t>
  </si>
  <si>
    <t>Перегородка к шкафу Т-200</t>
  </si>
  <si>
    <t>Экран к шкафу  Т-100 Т-200</t>
  </si>
  <si>
    <t>Ящик к шкафу T-100 Т-200 большой</t>
  </si>
  <si>
    <t>Ящик к шкафу T-100 Т-200 малый</t>
  </si>
  <si>
    <t>1850*985*500</t>
  </si>
  <si>
    <t>Перегородка к шкафу Т-100/Перегородка к шкафу Т-200</t>
  </si>
  <si>
    <t>1035*985*500</t>
  </si>
  <si>
    <t>985*445**30</t>
  </si>
  <si>
    <t>490*445*30</t>
  </si>
  <si>
    <t>1766*442*28</t>
  </si>
  <si>
    <t>951*442*28</t>
  </si>
  <si>
    <t>170*450*900</t>
  </si>
  <si>
    <t>170*450*420</t>
  </si>
  <si>
    <t>650*430*18</t>
  </si>
  <si>
    <t>Шкаф Инструментальный Т</t>
  </si>
  <si>
    <t>1 или 2 или 3 или 4</t>
  </si>
  <si>
    <t>Кол-во полок и ее размер:</t>
  </si>
  <si>
    <t>Кол-во ящиков и их размеры</t>
  </si>
  <si>
    <t xml:space="preserve">Высота Шкафа </t>
  </si>
  <si>
    <t>Кол-во экранов</t>
  </si>
  <si>
    <t>Шкаф Инструментальный Т 1.2.0.4</t>
  </si>
  <si>
    <t>Шкаф Инструментальный Т 1.2.2.4</t>
  </si>
  <si>
    <t>Шкаф Инструментальный Т 1.1.3.4</t>
  </si>
  <si>
    <t>Шкаф Инструментальный Т 1.1.4.4</t>
  </si>
  <si>
    <t>Шкаф Инструментальный Т 1.3.1.2</t>
  </si>
  <si>
    <t>Шкаф Инструментальный Т 1.3.2.2</t>
  </si>
  <si>
    <t>Шкаф Инструментальный Т 1.3.3.2</t>
  </si>
  <si>
    <t>Шкаф Инструментальный Т 1.2.4.2</t>
  </si>
  <si>
    <t>Шкаф Инструментальный Т 1.4.1.0</t>
  </si>
  <si>
    <t>Шкаф Инструментальный Т 1.4.2.0</t>
  </si>
  <si>
    <t>Шкаф Инструментальный Т 1.3.3.0</t>
  </si>
  <si>
    <t>Шкаф Инструментальный Т 1.3.4.0</t>
  </si>
  <si>
    <t>Шкаф Инструментальный Т 1.4s.5s.2</t>
  </si>
  <si>
    <t>Шкаф Инструментальный Т 1.4s.4s.2</t>
  </si>
  <si>
    <t>Шкаф Инструментальный Т 1.4s.6s.2</t>
  </si>
  <si>
    <t>Шкаф Инструментальный Т 2.1.2.2</t>
  </si>
  <si>
    <t>Шкаф Инструментальный Т 2.2s.2s.2</t>
  </si>
  <si>
    <t>Шкаф Инструментальный Т 2.0.10s.0</t>
  </si>
  <si>
    <t>Расшифровка наименования инструментальных шкафов (состав)</t>
  </si>
  <si>
    <r>
      <t xml:space="preserve">1s или 2s или 3s или 4s </t>
    </r>
    <r>
      <rPr>
        <b/>
        <sz val="20"/>
        <color rgb="FFFF0000"/>
        <rFont val="Calibri"/>
        <family val="2"/>
        <charset val="204"/>
        <scheme val="minor"/>
      </rPr>
      <t>(Внимание необходима перегородка)</t>
    </r>
  </si>
  <si>
    <t xml:space="preserve"> Шкафы инструментальные серии "T"</t>
  </si>
  <si>
    <t>________</t>
  </si>
  <si>
    <t>____________</t>
  </si>
  <si>
    <t>_____________</t>
  </si>
  <si>
    <t>__________</t>
  </si>
  <si>
    <t>Некоторые возможные модификации шкафов</t>
  </si>
  <si>
    <t xml:space="preserve">            Шкафы инструментальные "T" </t>
  </si>
  <si>
    <t>Скамья СК 600</t>
  </si>
  <si>
    <t>Скамья СК 1000</t>
  </si>
  <si>
    <t>Скамья СК 1200</t>
  </si>
  <si>
    <t>Скамья СК 1500</t>
  </si>
  <si>
    <t>440*600*350</t>
  </si>
  <si>
    <t>440*1000*350</t>
  </si>
  <si>
    <t>440*1200*350</t>
  </si>
  <si>
    <t>440*1500*350</t>
  </si>
  <si>
    <t>Шкафы инструментальные "Т"</t>
  </si>
  <si>
    <t>Скамья СК 1800</t>
  </si>
  <si>
    <t>Скамья СК 2000</t>
  </si>
  <si>
    <t>440*1800*350</t>
  </si>
  <si>
    <t>440*2000*350</t>
  </si>
  <si>
    <t>Скамья СК 600/СК 1000/СК 1200/СК 1500/СК 1800/СК 2000</t>
  </si>
  <si>
    <t>Скамья СКВ 1500</t>
  </si>
  <si>
    <t>Скамья СКВ 1800</t>
  </si>
  <si>
    <t>Скамья СКВ 2000</t>
  </si>
  <si>
    <t>1680*1500*350</t>
  </si>
  <si>
    <t>1680*1800*350</t>
  </si>
  <si>
    <t>1680*2000*350</t>
  </si>
  <si>
    <t>850*1000*350</t>
  </si>
  <si>
    <t>850*1200*350</t>
  </si>
  <si>
    <t>850*1500*350</t>
  </si>
  <si>
    <t>850*1800*350</t>
  </si>
  <si>
    <t>850*2000*350</t>
  </si>
  <si>
    <t>Скамья СКС 1000</t>
  </si>
  <si>
    <t>Скамья СКС 1200</t>
  </si>
  <si>
    <t>Скамья СКС 1500</t>
  </si>
  <si>
    <t>Скамья СКС 1800</t>
  </si>
  <si>
    <t>Скамья СКС 2000</t>
  </si>
  <si>
    <t>Скамья СКВ 1500/СКВ1800/СКВ2000</t>
  </si>
  <si>
    <t>Скамья СКС 1500/СКС 1800/СКС 2000</t>
  </si>
  <si>
    <t>Скамья СКВ/2 1500</t>
  </si>
  <si>
    <t>Скамья СКВ/2 1800</t>
  </si>
  <si>
    <t>Скамья СКВ/2 2000</t>
  </si>
  <si>
    <t>1680*1500*725</t>
  </si>
  <si>
    <t>1680*1800*725</t>
  </si>
  <si>
    <t>1680*2000*725</t>
  </si>
  <si>
    <t>Скамья СКВ2 1500/СКВ2 1800/СКВ2 2000</t>
  </si>
  <si>
    <t>Подставки под шкафы</t>
  </si>
  <si>
    <t>Скамьи</t>
  </si>
  <si>
    <t>Подставка-скамья под шкаф  300 мм</t>
  </si>
  <si>
    <t>Подставка-скамья под шкаф  400 мм</t>
  </si>
  <si>
    <t>Подставка-скамья под шкаф  500 мм</t>
  </si>
  <si>
    <t>Подставка-скамья под шкаф  600 мм</t>
  </si>
  <si>
    <t>Подставка-скамья под шкаф  800 мм</t>
  </si>
  <si>
    <t>Подставка-скамья под шкаф  900 мм</t>
  </si>
  <si>
    <t>300*300*500</t>
  </si>
  <si>
    <t>Подставка под шкаф  300 мм, Н-300</t>
  </si>
  <si>
    <t>Подставка под шкаф  400 мм, Н-300</t>
  </si>
  <si>
    <t>Подставка под шкаф  500 мм, Н-300</t>
  </si>
  <si>
    <t>Подставка под шкаф  600 мм. Н-300</t>
  </si>
  <si>
    <t>Подставка под шкаф  800 мм.Н-300</t>
  </si>
  <si>
    <t>Подставка под шкаф  900 мм, Н-300</t>
  </si>
  <si>
    <t>300*400*500</t>
  </si>
  <si>
    <t>300*500*500</t>
  </si>
  <si>
    <t>300*600*500</t>
  </si>
  <si>
    <t>300*800*500</t>
  </si>
  <si>
    <t>300*900*500</t>
  </si>
  <si>
    <t>Подставка под шкаф  300 мм, Н-150</t>
  </si>
  <si>
    <t>Подставка под шкаф  400 мм, Н-150</t>
  </si>
  <si>
    <t>Подставка под шкаф  500 мм, Н-150</t>
  </si>
  <si>
    <t>Подставка под шкаф  600 мм. Н-150</t>
  </si>
  <si>
    <t>Подставка под шкаф  800 мм.Н-150</t>
  </si>
  <si>
    <t>Подставка под шкаф  900 мм, Н-150</t>
  </si>
  <si>
    <t>150*300*500</t>
  </si>
  <si>
    <t>150*400*500</t>
  </si>
  <si>
    <t>150*500*500</t>
  </si>
  <si>
    <t>150*600*500</t>
  </si>
  <si>
    <t>150*900*500</t>
  </si>
  <si>
    <t>150*800*500</t>
  </si>
  <si>
    <t>Подставка под шкаф</t>
  </si>
  <si>
    <t>Подставка-скамья под шкаф</t>
  </si>
  <si>
    <t>330*300*770</t>
  </si>
  <si>
    <t>330*400*770</t>
  </si>
  <si>
    <t>330*500*770</t>
  </si>
  <si>
    <t>330*600*770</t>
  </si>
  <si>
    <t>330*800*770</t>
  </si>
  <si>
    <t>330*900*770</t>
  </si>
  <si>
    <r>
      <rPr>
        <sz val="14"/>
        <color theme="1"/>
        <rFont val="Calibri"/>
        <family val="2"/>
        <charset val="204"/>
        <scheme val="minor"/>
      </rPr>
      <t xml:space="preserve">Общество с ограниченной ответственностью
«Завод металлоизделий»
115230, г. Москва, Электролитный проезд,   дом 3, стр. 12, офис 3                                                                       Тел/факс +7(495) 122-25-85 , info@zavodzmi.ru                                               
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</si>
  <si>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    Шкафы картотечные серии "FB"</t>
  </si>
  <si>
    <t>Шкаф картотечный FB 2</t>
  </si>
  <si>
    <t>Шкаф картотечный FB 3</t>
  </si>
  <si>
    <t>Шкаф картотечный FB 4</t>
  </si>
  <si>
    <t>Шкаф картотечный FB 5</t>
  </si>
  <si>
    <t>Шкаф картотечный FB 6</t>
  </si>
  <si>
    <t>Шкаф картотечный FB 7</t>
  </si>
  <si>
    <t xml:space="preserve">Шкаф картотечный FB 2 </t>
  </si>
  <si>
    <t>Шкаф картотечный FB 9</t>
  </si>
  <si>
    <t xml:space="preserve">A4/Foolscap </t>
  </si>
  <si>
    <t>1330*470*630</t>
  </si>
  <si>
    <t>1330*520*630</t>
  </si>
  <si>
    <t>1640*470*630</t>
  </si>
  <si>
    <t>1020*470*630</t>
  </si>
  <si>
    <t>710*470*630</t>
  </si>
  <si>
    <t>F6/трудовые</t>
  </si>
  <si>
    <t>Петли по навесной замок</t>
  </si>
  <si>
    <t>Наклонная крыша Н-150 - 500 мм</t>
  </si>
  <si>
    <t>Наклонная крыша Н-150 - 600 мм</t>
  </si>
  <si>
    <t>Наклонная крыша Н-150 - 800 мм</t>
  </si>
  <si>
    <t>Наклонная крыша Н-350 - 500 мм</t>
  </si>
  <si>
    <t>Наклонная крыша Н-350 - 600 мм</t>
  </si>
  <si>
    <t>Наклонная крыша Н-350 - 800 мм</t>
  </si>
  <si>
    <t>Двери RAL 5015</t>
  </si>
  <si>
    <t>Двери RAL 3000</t>
  </si>
  <si>
    <t>Корпус RAL 5015</t>
  </si>
  <si>
    <t>Корпус RAL 3000</t>
  </si>
  <si>
    <t>Регулируемая опора</t>
  </si>
  <si>
    <t xml:space="preserve">Регулируемая ножка  </t>
  </si>
  <si>
    <t>Полка ШР/ШМ(250)</t>
  </si>
  <si>
    <t>Полка ШР/ШМ(300)</t>
  </si>
  <si>
    <t>Полка ШР/ШМ(400)</t>
  </si>
  <si>
    <t>Полка ШР/ШМ(500)</t>
  </si>
  <si>
    <t>Петля под центральный навесной замок</t>
  </si>
  <si>
    <t>Наклонная крыша Н-150 - Н-350</t>
  </si>
  <si>
    <t>Стойка СТК 1800 (комплект)</t>
  </si>
  <si>
    <t>1800*36*36</t>
  </si>
  <si>
    <t>2000*36*36</t>
  </si>
  <si>
    <t>2500*36*36</t>
  </si>
  <si>
    <t>Стойка СТК 2000 (комплект)</t>
  </si>
  <si>
    <t>Стойка СТК 2500 (комплект)</t>
  </si>
  <si>
    <t>Стойка СТК 2200 (комплект)</t>
  </si>
  <si>
    <t>Нагрузка на полку (кг)</t>
  </si>
  <si>
    <t xml:space="preserve">Стойка СТК 1800 </t>
  </si>
  <si>
    <t xml:space="preserve">Стойка СТК 2000 </t>
  </si>
  <si>
    <t xml:space="preserve">Стойка СТК 2200 </t>
  </si>
  <si>
    <t xml:space="preserve">Стойка СТК 2500 </t>
  </si>
  <si>
    <t>2200*36*36</t>
  </si>
  <si>
    <t>Шкаф NL-K/2000</t>
  </si>
  <si>
    <t>2000*1200*450</t>
  </si>
  <si>
    <t>в</t>
  </si>
  <si>
    <t>Комплект освещения ITP 1200</t>
  </si>
  <si>
    <t>Комплект освещения ITP 1600</t>
  </si>
  <si>
    <t>Комплект освещения ITP</t>
  </si>
  <si>
    <t>Ключницы</t>
  </si>
  <si>
    <t>Ключница на 40 ключей</t>
  </si>
  <si>
    <t>Ключница на 60 ключей</t>
  </si>
  <si>
    <t>Ключница на 128 ключей</t>
  </si>
  <si>
    <t>Ключница на 148 ключей</t>
  </si>
  <si>
    <t>275*350*75</t>
  </si>
  <si>
    <t>400*350*75</t>
  </si>
  <si>
    <t>526*350*103</t>
  </si>
  <si>
    <t>Стойка СТЛ 1750 (комплект)</t>
  </si>
  <si>
    <t>Стойка СТЛ 2000 (комплект)</t>
  </si>
  <si>
    <t>Стойка СТЛ 2250 (комплект)</t>
  </si>
  <si>
    <t>Стойка СТЛ 2500 (комплект)</t>
  </si>
  <si>
    <t>Стеллажи "Ст" (120 кг)</t>
  </si>
  <si>
    <t>Стеллажи  "СТ-150" (150 кг)</t>
  </si>
  <si>
    <t>Стеллажи  "СТ-200" (200 кг)</t>
  </si>
  <si>
    <t>Стеллажи для бутылей (19л)</t>
  </si>
  <si>
    <t>Шкафы Купе NL-K</t>
  </si>
  <si>
    <t>Шкафы архивные "ШМА"</t>
  </si>
  <si>
    <t>Шкафы архивные серии "А"</t>
  </si>
  <si>
    <t>Шкафы архивные "NL"</t>
  </si>
  <si>
    <t>Шкафы для одежды "ШМ"</t>
  </si>
  <si>
    <t xml:space="preserve"> Шкафы для одежды "ШР"</t>
  </si>
  <si>
    <t>Шкафы для магазинов (сумочницы)</t>
  </si>
  <si>
    <t>Шкаф "ШМ-М" (модульные)</t>
  </si>
  <si>
    <t>Шкафы для хоз инвентаря</t>
  </si>
  <si>
    <t>Шкафы сушильные</t>
  </si>
  <si>
    <t>Верстаки</t>
  </si>
  <si>
    <t>Инструментальные тележки_тумбы</t>
  </si>
  <si>
    <t>Почтовые ящики серии М</t>
  </si>
  <si>
    <t>Скамьи гардеробные</t>
  </si>
  <si>
    <t>Драйвер ITP-D1</t>
  </si>
  <si>
    <t>Драйвер ITP-D2</t>
  </si>
  <si>
    <t>Драйвер ITP-D3</t>
  </si>
  <si>
    <t>Драйвер ITP-D4</t>
  </si>
  <si>
    <t>с 14.01.2019</t>
  </si>
  <si>
    <t>Стеллажи  "СТ-300" (300 кг на полку, 1200 кг. на секцию)</t>
  </si>
  <si>
    <t>Полка СТ-300 1525*508 (настил фанера)</t>
  </si>
  <si>
    <t xml:space="preserve">1525*508 </t>
  </si>
  <si>
    <t>Полка СТ-300 1525*610 (настил фанера)</t>
  </si>
  <si>
    <t xml:space="preserve">1525*610 </t>
  </si>
  <si>
    <t>Полка СТ-300 1525*760 (настил фанера)</t>
  </si>
  <si>
    <t>1525*760</t>
  </si>
  <si>
    <t>Полка СТ-300 1815*610 (настил фанера)</t>
  </si>
  <si>
    <t xml:space="preserve">1815*610 </t>
  </si>
  <si>
    <t>Полка СТ-300 1815*760 (настил фанера)</t>
  </si>
  <si>
    <t>1815*760</t>
  </si>
  <si>
    <t>Полка СТ-300 1235*508 (настил металл)</t>
  </si>
  <si>
    <t xml:space="preserve">1235*508 </t>
  </si>
  <si>
    <t>Полка СТ-300 1235*610 (настил металл)</t>
  </si>
  <si>
    <t xml:space="preserve">1235*610 </t>
  </si>
  <si>
    <t>Полка СТ-300 1235*760 (настил металл)</t>
  </si>
  <si>
    <t>1235*760</t>
  </si>
  <si>
    <t>Полка СТ-300 1525*508 (настил металл)</t>
  </si>
  <si>
    <t>Полка СТ-300 1525*610 (настил металл)</t>
  </si>
  <si>
    <t>Полка СТ-300 1525*760 (настил металл)</t>
  </si>
  <si>
    <t>Полка СТ-300 1815*508 (настил металл)</t>
  </si>
  <si>
    <t xml:space="preserve">1815*508 </t>
  </si>
  <si>
    <t>Полка СТ-300 1815*610 (настил металл)</t>
  </si>
  <si>
    <t>Полка СТ-300 1815*760 (настил металл)</t>
  </si>
  <si>
    <t xml:space="preserve">1815*760 </t>
  </si>
  <si>
    <t>Стеллаж СТ-300 (настил фанера)</t>
  </si>
  <si>
    <t>Стеллаж СТ-300 (настил металл)</t>
  </si>
  <si>
    <t>Полка СТ-300 (настил фанера)</t>
  </si>
  <si>
    <t>Полка СТ-300 (настил металл)</t>
  </si>
  <si>
    <t>Стеллажи  "СТ-300" (300 кг)</t>
  </si>
  <si>
    <t>Шкафы для газовых балонов</t>
  </si>
  <si>
    <t>Шкаф ШБ-11(400)</t>
  </si>
  <si>
    <t>Шкаф ШБ-21(800)</t>
  </si>
  <si>
    <t>1100*400*400</t>
  </si>
  <si>
    <t>1100*800*400</t>
  </si>
  <si>
    <t>Полка ITP-P (S)</t>
  </si>
  <si>
    <t>Полка ITP-P  (M)</t>
  </si>
  <si>
    <t>Полка ITP-P  (L)</t>
  </si>
  <si>
    <t>500*335</t>
  </si>
  <si>
    <t>1300*335</t>
  </si>
  <si>
    <t>900*335</t>
  </si>
  <si>
    <t>Доп. упаковка</t>
  </si>
  <si>
    <t>Перфорированные двери</t>
  </si>
  <si>
    <t>Жаберная вентиляция на двери</t>
  </si>
  <si>
    <t>А5 или А6/ трудовые</t>
  </si>
  <si>
    <t>Регулируемая опора (4 шт)</t>
  </si>
  <si>
    <t>Регулируемая ножка (4 шт)</t>
  </si>
  <si>
    <t>Шкаф картотечный FB5 формат А1</t>
  </si>
  <si>
    <t>Шкаф картотечный FB8 формат А4</t>
  </si>
  <si>
    <t>A4</t>
  </si>
  <si>
    <t xml:space="preserve">Шкаф картотечные "FB"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</si>
</sst>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₽&quot;;[Red]\-#,##0\ &quot;₽&quot;"/>
    <numFmt numFmtId="43" formatCode="_-* #,##0.00\ _₽_-;\-* #,##0.00\ _₽_-;_-* &quot;-&quot;??\ _₽_-;_-@_-"/>
    <numFmt numFmtId="164" formatCode="#,##0&quot;р.&quot;;[Red]\-#,##0&quot;р.&quot;"/>
    <numFmt numFmtId="165" formatCode="000000"/>
    <numFmt numFmtId="166" formatCode="#,##0\ &quot;₽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u/>
      <sz val="8"/>
      <color theme="10"/>
      <name val="Arial"/>
      <family val="2"/>
    </font>
    <font>
      <b/>
      <i/>
      <u/>
      <sz val="9"/>
      <color theme="1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9"/>
      <color rgb="FF538DD5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b/>
      <i/>
      <sz val="11"/>
      <color rgb="FF0000FF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u/>
      <sz val="14"/>
      <color theme="10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b/>
      <i/>
      <sz val="16"/>
      <color rgb="FFFF0000"/>
      <name val="Calibri"/>
      <family val="2"/>
      <charset val="204"/>
      <scheme val="minor"/>
    </font>
    <font>
      <sz val="24"/>
      <color theme="1"/>
      <name val="Calibri"/>
      <family val="2"/>
      <scheme val="minor"/>
    </font>
    <font>
      <sz val="16"/>
      <name val="Arial"/>
      <family val="2"/>
      <charset val="204"/>
    </font>
    <font>
      <b/>
      <sz val="20"/>
      <color rgb="FFFF0000"/>
      <name val="Calibri"/>
      <family val="2"/>
      <charset val="204"/>
      <scheme val="minor"/>
    </font>
    <font>
      <b/>
      <i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6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43" fontId="37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26" fillId="2" borderId="4" xfId="0" applyFont="1" applyFill="1" applyBorder="1" applyAlignment="1" applyProtection="1">
      <alignment horizontal="center" vertical="center" wrapText="1"/>
      <protection hidden="1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4" fillId="5" borderId="18" xfId="0" applyFont="1" applyFill="1" applyBorder="1" applyAlignment="1" applyProtection="1">
      <alignment vertical="center"/>
      <protection hidden="1"/>
    </xf>
    <xf numFmtId="0" fontId="24" fillId="5" borderId="17" xfId="0" applyFont="1" applyFill="1" applyBorder="1" applyAlignment="1" applyProtection="1">
      <alignment vertical="center"/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0" fontId="24" fillId="5" borderId="19" xfId="0" applyFont="1" applyFill="1" applyBorder="1" applyAlignment="1" applyProtection="1">
      <alignment vertical="center"/>
      <protection hidden="1"/>
    </xf>
    <xf numFmtId="0" fontId="24" fillId="5" borderId="26" xfId="0" applyFont="1" applyFill="1" applyBorder="1" applyAlignment="1" applyProtection="1">
      <alignment vertical="center"/>
      <protection hidden="1"/>
    </xf>
    <xf numFmtId="0" fontId="24" fillId="4" borderId="28" xfId="0" applyFont="1" applyFill="1" applyBorder="1" applyAlignment="1" applyProtection="1">
      <alignment vertical="center"/>
      <protection hidden="1"/>
    </xf>
    <xf numFmtId="0" fontId="24" fillId="4" borderId="24" xfId="0" applyFont="1" applyFill="1" applyBorder="1" applyAlignment="1" applyProtection="1">
      <alignment vertical="center"/>
      <protection hidden="1"/>
    </xf>
    <xf numFmtId="0" fontId="0" fillId="0" borderId="29" xfId="0" applyBorder="1" applyProtection="1">
      <protection hidden="1"/>
    </xf>
    <xf numFmtId="0" fontId="25" fillId="5" borderId="21" xfId="0" applyFont="1" applyFill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wrapText="1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vertical="center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15" fillId="4" borderId="3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center" vertic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4" borderId="8" xfId="0" applyFont="1" applyFill="1" applyBorder="1" applyAlignment="1" applyProtection="1">
      <alignment horizontal="center" vertical="center"/>
      <protection hidden="1"/>
    </xf>
    <xf numFmtId="0" fontId="16" fillId="4" borderId="6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Border="1" applyAlignment="1" applyProtection="1"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26" fillId="2" borderId="7" xfId="0" applyFont="1" applyFill="1" applyBorder="1" applyAlignment="1" applyProtection="1">
      <alignment horizontal="center" vertical="center" wrapText="1"/>
      <protection hidden="1"/>
    </xf>
    <xf numFmtId="1" fontId="2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1" fillId="4" borderId="14" xfId="0" applyFont="1" applyFill="1" applyBorder="1" applyAlignment="1" applyProtection="1">
      <alignment horizontal="center" vertical="center" wrapText="1"/>
      <protection hidden="1"/>
    </xf>
    <xf numFmtId="164" fontId="28" fillId="6" borderId="32" xfId="0" applyNumberFormat="1" applyFont="1" applyFill="1" applyBorder="1" applyAlignment="1" applyProtection="1">
      <alignment horizontal="center" vertical="center"/>
      <protection hidden="1"/>
    </xf>
    <xf numFmtId="0" fontId="26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14" fillId="3" borderId="4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14" fillId="4" borderId="4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15" fillId="5" borderId="18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22" fillId="4" borderId="7" xfId="0" applyFont="1" applyFill="1" applyBorder="1" applyAlignment="1" applyProtection="1">
      <alignment horizontal="center"/>
      <protection hidden="1"/>
    </xf>
    <xf numFmtId="0" fontId="22" fillId="4" borderId="8" xfId="0" applyFont="1" applyFill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1" fillId="6" borderId="1" xfId="0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Protection="1">
      <protection hidden="1"/>
    </xf>
    <xf numFmtId="0" fontId="31" fillId="6" borderId="2" xfId="0" applyFont="1" applyFill="1" applyBorder="1" applyAlignment="1" applyProtection="1">
      <alignment horizontal="center" vertical="center"/>
      <protection locked="0"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/>
    <xf numFmtId="0" fontId="0" fillId="0" borderId="6" xfId="0" applyBorder="1" applyAlignment="1"/>
    <xf numFmtId="0" fontId="8" fillId="4" borderId="4" xfId="0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164" fontId="8" fillId="0" borderId="5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166" fontId="28" fillId="6" borderId="31" xfId="0" applyNumberFormat="1" applyFont="1" applyFill="1" applyBorder="1" applyAlignment="1" applyProtection="1">
      <alignment horizontal="center" vertical="center"/>
      <protection hidden="1"/>
    </xf>
    <xf numFmtId="166" fontId="28" fillId="6" borderId="32" xfId="0" applyNumberFormat="1" applyFont="1" applyFill="1" applyBorder="1" applyAlignment="1" applyProtection="1">
      <alignment horizontal="center" vertical="center"/>
      <protection hidden="1"/>
    </xf>
    <xf numFmtId="166" fontId="28" fillId="6" borderId="33" xfId="0" applyNumberFormat="1" applyFont="1" applyFill="1" applyBorder="1" applyAlignment="1" applyProtection="1">
      <alignment horizontal="center" vertical="center"/>
      <protection hidden="1"/>
    </xf>
    <xf numFmtId="166" fontId="28" fillId="6" borderId="34" xfId="0" applyNumberFormat="1" applyFont="1" applyFill="1" applyBorder="1" applyAlignment="1" applyProtection="1">
      <alignment horizontal="center" vertical="center"/>
      <protection hidden="1"/>
    </xf>
    <xf numFmtId="166" fontId="28" fillId="6" borderId="19" xfId="0" applyNumberFormat="1" applyFont="1" applyFill="1" applyBorder="1" applyAlignment="1" applyProtection="1">
      <alignment horizontal="center" vertical="center"/>
      <protection hidden="1"/>
    </xf>
    <xf numFmtId="166" fontId="28" fillId="6" borderId="31" xfId="0" applyNumberFormat="1" applyFont="1" applyFill="1" applyBorder="1" applyAlignment="1" applyProtection="1">
      <alignment horizontal="center" vertical="center" wrapText="1"/>
      <protection hidden="1"/>
    </xf>
    <xf numFmtId="166" fontId="30" fillId="3" borderId="1" xfId="0" applyNumberFormat="1" applyFont="1" applyFill="1" applyBorder="1" applyAlignment="1" applyProtection="1">
      <alignment horizontal="center" vertical="center"/>
      <protection hidden="1"/>
    </xf>
    <xf numFmtId="166" fontId="28" fillId="6" borderId="1" xfId="0" applyNumberFormat="1" applyFont="1" applyFill="1" applyBorder="1" applyAlignment="1" applyProtection="1">
      <alignment horizontal="center" vertical="center"/>
      <protection hidden="1"/>
    </xf>
    <xf numFmtId="166" fontId="28" fillId="6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166" fontId="15" fillId="6" borderId="3" xfId="0" applyNumberFormat="1" applyFont="1" applyFill="1" applyBorder="1" applyAlignment="1" applyProtection="1">
      <alignment horizontal="center" vertical="center"/>
      <protection hidden="1"/>
    </xf>
    <xf numFmtId="166" fontId="15" fillId="6" borderId="31" xfId="0" applyNumberFormat="1" applyFont="1" applyFill="1" applyBorder="1" applyAlignment="1" applyProtection="1">
      <alignment horizontal="center" vertical="center"/>
      <protection hidden="1"/>
    </xf>
    <xf numFmtId="166" fontId="15" fillId="6" borderId="33" xfId="0" applyNumberFormat="1" applyFont="1" applyFill="1" applyBorder="1" applyAlignment="1" applyProtection="1">
      <alignment horizontal="center" vertical="center"/>
      <protection hidden="1"/>
    </xf>
    <xf numFmtId="166" fontId="30" fillId="3" borderId="4" xfId="0" applyNumberFormat="1" applyFont="1" applyFill="1" applyBorder="1" applyAlignment="1" applyProtection="1">
      <alignment horizontal="center" vertical="center"/>
      <protection hidden="1"/>
    </xf>
    <xf numFmtId="166" fontId="28" fillId="6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23" fillId="5" borderId="21" xfId="0" applyFont="1" applyFill="1" applyBorder="1" applyAlignment="1" applyProtection="1">
      <alignment horizontal="center" vertical="center" wrapText="1"/>
      <protection hidden="1"/>
    </xf>
    <xf numFmtId="0" fontId="23" fillId="5" borderId="22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vertical="center" wrapText="1"/>
      <protection hidden="1"/>
    </xf>
    <xf numFmtId="166" fontId="29" fillId="6" borderId="31" xfId="0" applyNumberFormat="1" applyFont="1" applyFill="1" applyBorder="1" applyAlignment="1" applyProtection="1">
      <alignment horizontal="center" vertical="center"/>
      <protection hidden="1"/>
    </xf>
    <xf numFmtId="166" fontId="29" fillId="6" borderId="32" xfId="0" applyNumberFormat="1" applyFont="1" applyFill="1" applyBorder="1" applyAlignment="1" applyProtection="1">
      <alignment horizontal="center" vertical="center"/>
      <protection hidden="1"/>
    </xf>
    <xf numFmtId="166" fontId="29" fillId="6" borderId="33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Protection="1">
      <protection hidden="1"/>
    </xf>
    <xf numFmtId="0" fontId="7" fillId="7" borderId="4" xfId="0" applyFont="1" applyFill="1" applyBorder="1" applyAlignment="1" applyProtection="1">
      <alignment horizontal="center" vertical="center" wrapText="1"/>
      <protection hidden="1"/>
    </xf>
    <xf numFmtId="0" fontId="26" fillId="7" borderId="7" xfId="0" applyFont="1" applyFill="1" applyBorder="1" applyAlignment="1" applyProtection="1">
      <alignment horizontal="center" vertical="center" wrapText="1"/>
      <protection hidden="1"/>
    </xf>
    <xf numFmtId="1" fontId="27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31" fillId="7" borderId="2" xfId="0" applyFont="1" applyFill="1" applyBorder="1" applyAlignment="1" applyProtection="1">
      <alignment horizontal="center" vertical="center"/>
      <protection locked="0"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/>
    <xf numFmtId="0" fontId="0" fillId="0" borderId="0" xfId="0" applyBorder="1" applyAlignment="1"/>
    <xf numFmtId="0" fontId="3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43" fontId="0" fillId="0" borderId="0" xfId="3" applyFont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166" fontId="15" fillId="3" borderId="1" xfId="0" applyNumberFormat="1" applyFont="1" applyFill="1" applyBorder="1" applyAlignment="1">
      <alignment horizontal="center" vertical="center"/>
    </xf>
    <xf numFmtId="0" fontId="0" fillId="0" borderId="2" xfId="0" applyBorder="1" applyProtection="1">
      <protection hidden="1"/>
    </xf>
    <xf numFmtId="164" fontId="28" fillId="6" borderId="3" xfId="0" applyNumberFormat="1" applyFont="1" applyFill="1" applyBorder="1" applyAlignment="1" applyProtection="1">
      <alignment horizontal="center" vertical="center"/>
      <protection hidden="1"/>
    </xf>
    <xf numFmtId="166" fontId="28" fillId="6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/>
    <xf numFmtId="0" fontId="14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4" fillId="4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/>
    <xf numFmtId="0" fontId="14" fillId="4" borderId="1" xfId="0" applyFont="1" applyFill="1" applyBorder="1" applyAlignment="1" applyProtection="1">
      <alignment horizontal="left" vertical="center"/>
      <protection hidden="1"/>
    </xf>
    <xf numFmtId="0" fontId="27" fillId="6" borderId="1" xfId="0" applyFont="1" applyFill="1" applyBorder="1" applyAlignment="1" applyProtection="1">
      <alignment horizontal="center" vertical="center" wrapText="1"/>
      <protection hidden="1"/>
    </xf>
    <xf numFmtId="0" fontId="27" fillId="6" borderId="7" xfId="0" applyFont="1" applyFill="1" applyBorder="1" applyAlignment="1" applyProtection="1">
      <alignment horizontal="center" vertical="center" wrapText="1"/>
      <protection hidden="1"/>
    </xf>
    <xf numFmtId="0" fontId="27" fillId="6" borderId="2" xfId="0" applyFont="1" applyFill="1" applyBorder="1" applyAlignment="1" applyProtection="1">
      <alignment horizontal="center" vertical="center" wrapText="1"/>
      <protection hidden="1"/>
    </xf>
    <xf numFmtId="0" fontId="31" fillId="6" borderId="1" xfId="0" applyFont="1" applyFill="1" applyBorder="1" applyAlignment="1" applyProtection="1">
      <alignment horizontal="center" vertical="center"/>
      <protection hidden="1"/>
    </xf>
    <xf numFmtId="0" fontId="31" fillId="6" borderId="2" xfId="0" applyFont="1" applyFill="1" applyBorder="1" applyAlignment="1" applyProtection="1">
      <alignment horizontal="center" vertical="center"/>
      <protection hidden="1"/>
    </xf>
    <xf numFmtId="0" fontId="31" fillId="7" borderId="2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6" xfId="0" applyFont="1" applyBorder="1"/>
    <xf numFmtId="166" fontId="29" fillId="6" borderId="5" xfId="0" applyNumberFormat="1" applyFont="1" applyFill="1" applyBorder="1" applyAlignment="1" applyProtection="1">
      <alignment horizontal="center" vertical="center"/>
      <protection hidden="1"/>
    </xf>
    <xf numFmtId="166" fontId="29" fillId="6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166" fontId="28" fillId="6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40" fillId="4" borderId="1" xfId="1" quotePrefix="1" applyFont="1" applyFill="1" applyBorder="1" applyAlignment="1" applyProtection="1">
      <protection hidden="1"/>
    </xf>
    <xf numFmtId="0" fontId="40" fillId="4" borderId="1" xfId="1" applyFont="1" applyFill="1" applyBorder="1" applyAlignment="1" applyProtection="1">
      <protection hidden="1"/>
    </xf>
    <xf numFmtId="0" fontId="42" fillId="0" borderId="4" xfId="0" applyFont="1" applyBorder="1" applyAlignment="1">
      <alignment horizontal="center" vertical="center"/>
    </xf>
    <xf numFmtId="0" fontId="43" fillId="2" borderId="1" xfId="0" applyFont="1" applyFill="1" applyBorder="1" applyAlignment="1" applyProtection="1">
      <alignment horizontal="center" vertical="center" wrapText="1"/>
      <protection hidden="1"/>
    </xf>
    <xf numFmtId="0" fontId="44" fillId="2" borderId="1" xfId="0" applyFont="1" applyFill="1" applyBorder="1" applyAlignment="1" applyProtection="1">
      <alignment horizontal="center" vertical="center" wrapText="1"/>
      <protection hidden="1"/>
    </xf>
    <xf numFmtId="0" fontId="43" fillId="2" borderId="4" xfId="0" applyFont="1" applyFill="1" applyBorder="1" applyAlignment="1" applyProtection="1">
      <alignment horizontal="center" vertical="center" wrapText="1"/>
      <protection hidden="1"/>
    </xf>
    <xf numFmtId="0" fontId="45" fillId="2" borderId="7" xfId="0" applyFont="1" applyFill="1" applyBorder="1" applyAlignment="1" applyProtection="1">
      <alignment horizontal="center" vertical="center" wrapText="1"/>
      <protection hidden="1"/>
    </xf>
    <xf numFmtId="1" fontId="4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6" fillId="6" borderId="2" xfId="0" applyFont="1" applyFill="1" applyBorder="1" applyAlignment="1" applyProtection="1">
      <alignment horizontal="center" vertical="center"/>
      <protection hidden="1"/>
    </xf>
    <xf numFmtId="0" fontId="48" fillId="4" borderId="1" xfId="0" applyFont="1" applyFill="1" applyBorder="1" applyAlignment="1" applyProtection="1">
      <alignment vertical="center"/>
      <protection hidden="1"/>
    </xf>
    <xf numFmtId="0" fontId="48" fillId="4" borderId="4" xfId="0" applyFont="1" applyFill="1" applyBorder="1" applyAlignment="1" applyProtection="1">
      <alignment vertical="center"/>
      <protection hidden="1"/>
    </xf>
    <xf numFmtId="0" fontId="42" fillId="0" borderId="0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 wrapText="1"/>
    </xf>
    <xf numFmtId="0" fontId="52" fillId="3" borderId="2" xfId="0" applyFont="1" applyFill="1" applyBorder="1" applyAlignment="1" applyProtection="1">
      <alignment horizontal="center" vertical="center" wrapText="1"/>
      <protection hidden="1"/>
    </xf>
    <xf numFmtId="0" fontId="52" fillId="3" borderId="4" xfId="0" applyFont="1" applyFill="1" applyBorder="1" applyAlignment="1" applyProtection="1">
      <alignment horizontal="center" vertical="center" wrapText="1"/>
      <protection hidden="1"/>
    </xf>
    <xf numFmtId="0" fontId="52" fillId="3" borderId="1" xfId="0" applyFont="1" applyFill="1" applyBorder="1" applyAlignment="1" applyProtection="1">
      <alignment horizontal="center" vertical="center" wrapText="1"/>
      <protection hidden="1"/>
    </xf>
    <xf numFmtId="164" fontId="53" fillId="6" borderId="32" xfId="0" applyNumberFormat="1" applyFont="1" applyFill="1" applyBorder="1" applyAlignment="1" applyProtection="1">
      <alignment horizontal="center" vertical="center"/>
      <protection hidden="1"/>
    </xf>
    <xf numFmtId="166" fontId="51" fillId="3" borderId="1" xfId="0" applyNumberFormat="1" applyFont="1" applyFill="1" applyBorder="1" applyAlignment="1" applyProtection="1">
      <alignment horizontal="center" vertical="center"/>
      <protection hidden="1"/>
    </xf>
    <xf numFmtId="166" fontId="51" fillId="3" borderId="4" xfId="0" applyNumberFormat="1" applyFont="1" applyFill="1" applyBorder="1" applyAlignment="1" applyProtection="1">
      <alignment horizontal="center" vertical="center"/>
      <protection hidden="1"/>
    </xf>
    <xf numFmtId="0" fontId="54" fillId="6" borderId="1" xfId="0" applyFont="1" applyFill="1" applyBorder="1" applyAlignment="1" applyProtection="1">
      <alignment horizontal="center" vertical="center"/>
      <protection locked="0" hidden="1"/>
    </xf>
    <xf numFmtId="0" fontId="55" fillId="0" borderId="1" xfId="0" applyFont="1" applyBorder="1"/>
    <xf numFmtId="0" fontId="0" fillId="0" borderId="0" xfId="0" applyBorder="1" applyAlignment="1"/>
    <xf numFmtId="0" fontId="0" fillId="0" borderId="0" xfId="0" applyBorder="1" applyAlignment="1" applyProtection="1"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166" fontId="9" fillId="3" borderId="30" xfId="0" applyNumberFormat="1" applyFont="1" applyFill="1" applyBorder="1" applyAlignment="1">
      <alignment horizontal="center" vertical="center"/>
    </xf>
    <xf numFmtId="166" fontId="9" fillId="3" borderId="20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>
      <alignment horizontal="center"/>
    </xf>
    <xf numFmtId="6" fontId="28" fillId="6" borderId="32" xfId="0" applyNumberFormat="1" applyFont="1" applyFill="1" applyBorder="1" applyAlignment="1" applyProtection="1">
      <alignment horizontal="center" vertical="center"/>
      <protection hidden="1"/>
    </xf>
    <xf numFmtId="6" fontId="28" fillId="6" borderId="42" xfId="0" applyNumberFormat="1" applyFont="1" applyFill="1" applyBorder="1" applyAlignment="1" applyProtection="1">
      <alignment horizontal="center" vertical="center"/>
      <protection hidden="1"/>
    </xf>
    <xf numFmtId="6" fontId="28" fillId="6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/>
    <xf numFmtId="0" fontId="0" fillId="0" borderId="0" xfId="0" applyBorder="1" applyAlignment="1" applyProtection="1"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166" fontId="15" fillId="3" borderId="4" xfId="0" applyNumberFormat="1" applyFont="1" applyFill="1" applyBorder="1" applyAlignment="1">
      <alignment horizontal="center"/>
    </xf>
    <xf numFmtId="6" fontId="28" fillId="6" borderId="1" xfId="0" applyNumberFormat="1" applyFont="1" applyFill="1" applyBorder="1" applyAlignment="1" applyProtection="1">
      <alignment horizontal="center" vertical="center"/>
      <protection hidden="1"/>
    </xf>
    <xf numFmtId="6" fontId="28" fillId="6" borderId="5" xfId="0" applyNumberFormat="1" applyFont="1" applyFill="1" applyBorder="1" applyAlignment="1" applyProtection="1">
      <alignment horizontal="center" vertical="center"/>
      <protection hidden="1"/>
    </xf>
    <xf numFmtId="0" fontId="23" fillId="5" borderId="16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protection hidden="1"/>
    </xf>
    <xf numFmtId="0" fontId="0" fillId="0" borderId="1" xfId="0" applyBorder="1" applyAlignment="1"/>
    <xf numFmtId="0" fontId="25" fillId="4" borderId="23" xfId="0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protection hidden="1"/>
    </xf>
    <xf numFmtId="0" fontId="11" fillId="3" borderId="4" xfId="0" applyFont="1" applyFill="1" applyBorder="1" applyAlignment="1" applyProtection="1">
      <alignment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166" fontId="28" fillId="6" borderId="10" xfId="0" applyNumberFormat="1" applyFont="1" applyFill="1" applyBorder="1" applyAlignment="1" applyProtection="1">
      <alignment horizontal="center" vertical="center"/>
      <protection hidden="1"/>
    </xf>
    <xf numFmtId="166" fontId="9" fillId="3" borderId="2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40" fillId="0" borderId="1" xfId="1" applyFont="1" applyBorder="1" applyAlignment="1" applyProtection="1"/>
    <xf numFmtId="164" fontId="28" fillId="6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9" fontId="28" fillId="6" borderId="3" xfId="0" applyNumberFormat="1" applyFont="1" applyFill="1" applyBorder="1" applyAlignment="1" applyProtection="1">
      <alignment horizontal="center" vertical="center"/>
      <protection hidden="1"/>
    </xf>
    <xf numFmtId="9" fontId="28" fillId="6" borderId="1" xfId="0" applyNumberFormat="1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166" fontId="28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166" fontId="57" fillId="3" borderId="1" xfId="0" applyNumberFormat="1" applyFont="1" applyFill="1" applyBorder="1" applyAlignment="1">
      <alignment horizontal="center" vertical="center"/>
    </xf>
    <xf numFmtId="6" fontId="58" fillId="0" borderId="1" xfId="0" applyNumberFormat="1" applyFont="1" applyBorder="1" applyAlignment="1">
      <alignment horizontal="center" vertical="center"/>
    </xf>
    <xf numFmtId="6" fontId="59" fillId="0" borderId="1" xfId="0" applyNumberFormat="1" applyFont="1" applyBorder="1" applyAlignment="1">
      <alignment horizontal="center" vertical="center"/>
    </xf>
    <xf numFmtId="6" fontId="58" fillId="0" borderId="1" xfId="0" applyNumberFormat="1" applyFont="1" applyBorder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/>
    <xf numFmtId="6" fontId="60" fillId="0" borderId="1" xfId="0" applyNumberFormat="1" applyFont="1" applyBorder="1" applyAlignment="1">
      <alignment horizontal="center" vertical="center"/>
    </xf>
    <xf numFmtId="0" fontId="61" fillId="2" borderId="1" xfId="0" applyFont="1" applyFill="1" applyBorder="1"/>
    <xf numFmtId="0" fontId="61" fillId="6" borderId="1" xfId="0" applyFont="1" applyFill="1" applyBorder="1"/>
    <xf numFmtId="0" fontId="11" fillId="4" borderId="1" xfId="0" applyFont="1" applyFill="1" applyBorder="1" applyAlignment="1" applyProtection="1">
      <alignment horizontal="center"/>
      <protection hidden="1"/>
    </xf>
    <xf numFmtId="166" fontId="57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166" fontId="28" fillId="6" borderId="48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6" fontId="62" fillId="0" borderId="1" xfId="0" applyNumberFormat="1" applyFont="1" applyBorder="1" applyAlignment="1">
      <alignment horizontal="center" vertical="center"/>
    </xf>
    <xf numFmtId="6" fontId="6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39" fillId="2" borderId="1" xfId="0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28" fillId="3" borderId="6" xfId="0" applyFont="1" applyFill="1" applyBorder="1" applyAlignment="1" applyProtection="1">
      <alignment horizontal="center" vertical="center" wrapText="1"/>
      <protection hidden="1"/>
    </xf>
    <xf numFmtId="0" fontId="28" fillId="0" borderId="6" xfId="0" applyFont="1" applyBorder="1" applyAlignment="1" applyProtection="1">
      <alignment horizontal="center" vertical="center"/>
      <protection hidden="1"/>
    </xf>
    <xf numFmtId="0" fontId="28" fillId="0" borderId="8" xfId="0" applyFont="1" applyBorder="1" applyAlignment="1" applyProtection="1">
      <alignment horizontal="center"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8" fillId="3" borderId="1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6" fontId="28" fillId="0" borderId="3" xfId="0" applyNumberFormat="1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63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3" fillId="0" borderId="28" xfId="0" applyFont="1" applyBorder="1" applyAlignment="1">
      <alignment wrapText="1"/>
    </xf>
    <xf numFmtId="0" fontId="0" fillId="0" borderId="24" xfId="0" applyBorder="1" applyAlignment="1"/>
    <xf numFmtId="0" fontId="0" fillId="0" borderId="29" xfId="0" applyBorder="1" applyAlignment="1"/>
    <xf numFmtId="0" fontId="0" fillId="0" borderId="23" xfId="0" applyBorder="1" applyAlignment="1"/>
    <xf numFmtId="0" fontId="0" fillId="0" borderId="0" xfId="0" applyBorder="1" applyAlignment="1"/>
    <xf numFmtId="0" fontId="0" fillId="0" borderId="22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2" xfId="1" applyFont="1" applyFill="1" applyBorder="1" applyAlignment="1" applyProtection="1">
      <alignment horizontal="center" vertical="center" wrapText="1"/>
      <protection hidden="1"/>
    </xf>
    <xf numFmtId="0" fontId="6" fillId="2" borderId="5" xfId="1" applyFont="1" applyFill="1" applyBorder="1" applyAlignment="1" applyProtection="1">
      <alignment horizontal="center" vertical="center" wrapText="1"/>
      <protection hidden="1"/>
    </xf>
    <xf numFmtId="0" fontId="6" fillId="2" borderId="3" xfId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39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Protection="1">
      <protection hidden="1"/>
    </xf>
    <xf numFmtId="0" fontId="8" fillId="2" borderId="5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3" xfId="0" applyFont="1" applyFill="1" applyBorder="1" applyProtection="1">
      <protection hidden="1"/>
    </xf>
    <xf numFmtId="0" fontId="38" fillId="2" borderId="1" xfId="1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Protection="1">
      <protection hidden="1"/>
    </xf>
    <xf numFmtId="0" fontId="0" fillId="0" borderId="1" xfId="0" applyBorder="1" applyAlignment="1"/>
    <xf numFmtId="0" fontId="58" fillId="0" borderId="1" xfId="0" applyFont="1" applyBorder="1" applyAlignment="1"/>
    <xf numFmtId="0" fontId="29" fillId="2" borderId="1" xfId="1" applyFont="1" applyFill="1" applyBorder="1" applyAlignment="1" applyProtection="1">
      <alignment horizontal="center" vertical="center"/>
      <protection hidden="1"/>
    </xf>
    <xf numFmtId="0" fontId="39" fillId="2" borderId="2" xfId="0" applyFont="1" applyFill="1" applyBorder="1" applyAlignment="1" applyProtection="1">
      <alignment horizontal="center" vertical="center"/>
      <protection hidden="1"/>
    </xf>
    <xf numFmtId="0" fontId="39" fillId="2" borderId="3" xfId="0" applyFont="1" applyFill="1" applyBorder="1" applyAlignment="1" applyProtection="1">
      <alignment horizontal="center" vertical="center"/>
      <protection hidden="1"/>
    </xf>
    <xf numFmtId="0" fontId="28" fillId="2" borderId="2" xfId="0" applyFont="1" applyFill="1" applyBorder="1" applyProtection="1">
      <protection hidden="1"/>
    </xf>
    <xf numFmtId="0" fontId="28" fillId="2" borderId="5" xfId="0" applyFont="1" applyFill="1" applyBorder="1" applyProtection="1">
      <protection hidden="1"/>
    </xf>
    <xf numFmtId="0" fontId="28" fillId="2" borderId="0" xfId="0" applyFont="1" applyFill="1" applyBorder="1" applyProtection="1">
      <protection hidden="1"/>
    </xf>
    <xf numFmtId="0" fontId="28" fillId="2" borderId="12" xfId="0" applyFont="1" applyFill="1" applyBorder="1" applyProtection="1">
      <protection hidden="1"/>
    </xf>
    <xf numFmtId="0" fontId="28" fillId="2" borderId="3" xfId="0" applyFont="1" applyFill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protection hidden="1"/>
    </xf>
    <xf numFmtId="0" fontId="0" fillId="0" borderId="28" xfId="0" applyBorder="1" applyAlignment="1"/>
    <xf numFmtId="0" fontId="0" fillId="0" borderId="0" xfId="0" applyAlignment="1"/>
    <xf numFmtId="0" fontId="0" fillId="0" borderId="27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23" fillId="5" borderId="16" xfId="0" applyFont="1" applyFill="1" applyBorder="1" applyAlignment="1" applyProtection="1">
      <alignment horizontal="center" vertical="center" wrapText="1"/>
      <protection hidden="1"/>
    </xf>
    <xf numFmtId="0" fontId="23" fillId="5" borderId="17" xfId="0" applyFont="1" applyFill="1" applyBorder="1" applyAlignment="1" applyProtection="1">
      <alignment horizontal="center" vertical="center" wrapText="1"/>
      <protection hidden="1"/>
    </xf>
    <xf numFmtId="0" fontId="23" fillId="5" borderId="18" xfId="0" applyFont="1" applyFill="1" applyBorder="1" applyAlignment="1" applyProtection="1">
      <alignment horizontal="center" vertical="center" wrapText="1"/>
      <protection hidden="1"/>
    </xf>
    <xf numFmtId="0" fontId="5" fillId="5" borderId="16" xfId="1" applyFill="1" applyBorder="1" applyAlignment="1" applyProtection="1">
      <alignment horizontal="center" vertical="center" wrapText="1"/>
      <protection hidden="1"/>
    </xf>
    <xf numFmtId="0" fontId="5" fillId="5" borderId="17" xfId="1" applyFill="1" applyBorder="1" applyAlignment="1" applyProtection="1">
      <alignment horizontal="center" vertical="center" wrapText="1"/>
      <protection hidden="1"/>
    </xf>
    <xf numFmtId="0" fontId="5" fillId="5" borderId="18" xfId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17" xfId="0" applyBorder="1" applyAlignment="1" applyProtection="1">
      <alignment wrapText="1"/>
      <protection hidden="1"/>
    </xf>
    <xf numFmtId="0" fontId="0" fillId="0" borderId="19" xfId="0" applyBorder="1" applyAlignment="1"/>
    <xf numFmtId="0" fontId="0" fillId="0" borderId="16" xfId="0" applyBorder="1" applyAlignment="1" applyProtection="1">
      <protection hidden="1"/>
    </xf>
    <xf numFmtId="0" fontId="0" fillId="0" borderId="17" xfId="0" applyBorder="1" applyAlignment="1"/>
    <xf numFmtId="0" fontId="0" fillId="0" borderId="18" xfId="0" applyBorder="1" applyAlignment="1"/>
    <xf numFmtId="0" fontId="14" fillId="0" borderId="1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protection hidden="1"/>
    </xf>
    <xf numFmtId="0" fontId="14" fillId="0" borderId="4" xfId="0" applyFont="1" applyBorder="1" applyAlignment="1" applyProtection="1">
      <protection hidden="1"/>
    </xf>
    <xf numFmtId="0" fontId="14" fillId="0" borderId="7" xfId="0" applyFont="1" applyBorder="1" applyAlignment="1" applyProtection="1">
      <protection hidden="1"/>
    </xf>
    <xf numFmtId="0" fontId="0" fillId="0" borderId="10" xfId="0" applyBorder="1" applyAlignment="1"/>
    <xf numFmtId="0" fontId="0" fillId="0" borderId="15" xfId="0" applyBorder="1" applyAlignment="1"/>
    <xf numFmtId="0" fontId="14" fillId="0" borderId="9" xfId="0" applyFont="1" applyBorder="1" applyAlignment="1" applyProtection="1">
      <protection hidden="1"/>
    </xf>
    <xf numFmtId="0" fontId="14" fillId="0" borderId="8" xfId="0" applyFont="1" applyBorder="1" applyAlignment="1" applyProtection="1">
      <protection hidden="1"/>
    </xf>
    <xf numFmtId="0" fontId="0" fillId="0" borderId="12" xfId="0" applyBorder="1" applyAlignment="1"/>
    <xf numFmtId="0" fontId="0" fillId="0" borderId="13" xfId="0" applyBorder="1" applyAlignment="1"/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0" borderId="2" xfId="0" applyBorder="1" applyAlignment="1"/>
    <xf numFmtId="0" fontId="14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center"/>
      <protection hidden="1"/>
    </xf>
    <xf numFmtId="0" fontId="14" fillId="0" borderId="11" xfId="0" applyFont="1" applyBorder="1" applyAlignment="1" applyProtection="1">
      <alignment horizontal="center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protection hidden="1"/>
    </xf>
    <xf numFmtId="0" fontId="19" fillId="0" borderId="1" xfId="0" applyFont="1" applyBorder="1" applyAlignment="1" applyProtection="1">
      <protection hidden="1"/>
    </xf>
    <xf numFmtId="165" fontId="0" fillId="0" borderId="4" xfId="0" applyNumberFormat="1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7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164" fontId="8" fillId="0" borderId="5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1" xfId="0" applyBorder="1" applyProtection="1"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2" xfId="0" applyFont="1" applyFill="1" applyBorder="1" applyAlignment="1" applyProtection="1">
      <alignment horizontal="center" vertical="center" wrapText="1"/>
      <protection hidden="1"/>
    </xf>
    <xf numFmtId="0" fontId="22" fillId="4" borderId="7" xfId="0" applyFont="1" applyFill="1" applyBorder="1" applyAlignment="1" applyProtection="1">
      <alignment horizontal="center"/>
      <protection hidden="1"/>
    </xf>
    <xf numFmtId="0" fontId="22" fillId="4" borderId="10" xfId="0" applyFont="1" applyFill="1" applyBorder="1" applyAlignment="1" applyProtection="1">
      <alignment horizontal="center"/>
      <protection hidden="1"/>
    </xf>
    <xf numFmtId="0" fontId="22" fillId="4" borderId="11" xfId="0" applyFont="1" applyFill="1" applyBorder="1" applyAlignment="1" applyProtection="1">
      <alignment horizontal="center"/>
      <protection hidden="1"/>
    </xf>
    <xf numFmtId="0" fontId="22" fillId="4" borderId="8" xfId="0" applyFont="1" applyFill="1" applyBorder="1" applyAlignment="1" applyProtection="1">
      <alignment horizontal="center"/>
      <protection hidden="1"/>
    </xf>
    <xf numFmtId="0" fontId="22" fillId="4" borderId="12" xfId="0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protection hidden="1"/>
    </xf>
    <xf numFmtId="0" fontId="8" fillId="0" borderId="4" xfId="0" applyFont="1" applyBorder="1" applyAlignment="1" applyProtection="1"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protection hidden="1"/>
    </xf>
    <xf numFmtId="0" fontId="14" fillId="3" borderId="8" xfId="0" applyFont="1" applyFill="1" applyBorder="1" applyAlignment="1" applyProtection="1">
      <alignment horizontal="center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 wrapText="1"/>
      <protection hidden="1"/>
    </xf>
    <xf numFmtId="0" fontId="14" fillId="3" borderId="7" xfId="0" applyFont="1" applyFill="1" applyBorder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protection hidden="1"/>
    </xf>
    <xf numFmtId="0" fontId="8" fillId="0" borderId="11" xfId="0" applyFont="1" applyBorder="1" applyAlignment="1" applyProtection="1">
      <protection hidden="1"/>
    </xf>
    <xf numFmtId="0" fontId="8" fillId="0" borderId="9" xfId="0" applyFont="1" applyBorder="1" applyAlignment="1" applyProtection="1">
      <protection hidden="1"/>
    </xf>
    <xf numFmtId="0" fontId="8" fillId="0" borderId="15" xfId="0" applyFont="1" applyBorder="1" applyAlignment="1" applyProtection="1">
      <protection hidden="1"/>
    </xf>
    <xf numFmtId="0" fontId="8" fillId="0" borderId="8" xfId="0" applyFont="1" applyBorder="1" applyAlignment="1" applyProtection="1">
      <protection hidden="1"/>
    </xf>
    <xf numFmtId="0" fontId="8" fillId="0" borderId="13" xfId="0" applyFont="1" applyBorder="1" applyAlignment="1" applyProtection="1">
      <protection hidden="1"/>
    </xf>
    <xf numFmtId="0" fontId="0" fillId="0" borderId="6" xfId="0" applyBorder="1" applyAlignment="1"/>
    <xf numFmtId="0" fontId="0" fillId="0" borderId="2" xfId="0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34" fillId="0" borderId="2" xfId="0" applyFont="1" applyBorder="1" applyAlignment="1" applyProtection="1">
      <alignment horizontal="center"/>
      <protection hidden="1"/>
    </xf>
    <xf numFmtId="0" fontId="3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33" fillId="0" borderId="1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/>
      <protection hidden="1"/>
    </xf>
    <xf numFmtId="0" fontId="33" fillId="0" borderId="4" xfId="0" applyFont="1" applyBorder="1" applyAlignment="1">
      <alignment horizontal="center" vertical="center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protection hidden="1"/>
    </xf>
    <xf numFmtId="0" fontId="0" fillId="0" borderId="14" xfId="0" applyBorder="1" applyAlignment="1"/>
    <xf numFmtId="0" fontId="0" fillId="0" borderId="2" xfId="0" applyBorder="1" applyAlignment="1" applyProtection="1">
      <alignment wrapText="1"/>
      <protection hidden="1"/>
    </xf>
    <xf numFmtId="0" fontId="0" fillId="0" borderId="3" xfId="0" applyBorder="1" applyAlignment="1"/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/>
    <xf numFmtId="0" fontId="0" fillId="0" borderId="4" xfId="0" applyBorder="1" applyAlignment="1"/>
    <xf numFmtId="0" fontId="0" fillId="0" borderId="21" xfId="0" applyBorder="1" applyAlignment="1"/>
    <xf numFmtId="0" fontId="0" fillId="0" borderId="20" xfId="0" applyBorder="1" applyAlignment="1"/>
    <xf numFmtId="0" fontId="0" fillId="0" borderId="16" xfId="0" applyBorder="1" applyAlignment="1" applyProtection="1">
      <alignment horizontal="center"/>
      <protection hidden="1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41" fillId="0" borderId="35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50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42" fillId="0" borderId="15" xfId="0" applyFont="1" applyBorder="1" applyAlignment="1">
      <alignment wrapText="1"/>
    </xf>
    <xf numFmtId="0" fontId="42" fillId="0" borderId="36" xfId="0" applyFont="1" applyBorder="1" applyAlignment="1">
      <alignment wrapText="1"/>
    </xf>
    <xf numFmtId="0" fontId="42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/>
    <xf numFmtId="0" fontId="47" fillId="0" borderId="4" xfId="0" applyFont="1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14" fillId="0" borderId="11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33" fillId="0" borderId="3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8" fillId="2" borderId="2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 applyProtection="1">
      <protection hidden="1"/>
    </xf>
    <xf numFmtId="166" fontId="9" fillId="3" borderId="27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3" Type="http://schemas.openxmlformats.org/officeDocument/2006/relationships/image" Target="../media/image35.jpeg"/><Relationship Id="rId7" Type="http://schemas.openxmlformats.org/officeDocument/2006/relationships/image" Target="../media/image39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2" Type="http://schemas.openxmlformats.org/officeDocument/2006/relationships/image" Target="../media/image43.jpeg"/><Relationship Id="rId1" Type="http://schemas.openxmlformats.org/officeDocument/2006/relationships/image" Target="../media/image42.jpeg"/><Relationship Id="rId6" Type="http://schemas.openxmlformats.org/officeDocument/2006/relationships/image" Target="../media/image47.jpeg"/><Relationship Id="rId5" Type="http://schemas.openxmlformats.org/officeDocument/2006/relationships/image" Target="../media/image46.jpeg"/><Relationship Id="rId4" Type="http://schemas.openxmlformats.org/officeDocument/2006/relationships/image" Target="../media/image45.jpeg"/><Relationship Id="rId9" Type="http://schemas.openxmlformats.org/officeDocument/2006/relationships/image" Target="../media/image50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eg"/><Relationship Id="rId2" Type="http://schemas.openxmlformats.org/officeDocument/2006/relationships/image" Target="../media/image52.jpeg"/><Relationship Id="rId1" Type="http://schemas.openxmlformats.org/officeDocument/2006/relationships/image" Target="../media/image51.jpeg"/><Relationship Id="rId5" Type="http://schemas.openxmlformats.org/officeDocument/2006/relationships/image" Target="../media/image55.jpeg"/><Relationship Id="rId4" Type="http://schemas.openxmlformats.org/officeDocument/2006/relationships/image" Target="../media/image5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2" Type="http://schemas.openxmlformats.org/officeDocument/2006/relationships/image" Target="../media/image57.jpeg"/><Relationship Id="rId1" Type="http://schemas.openxmlformats.org/officeDocument/2006/relationships/image" Target="../media/image5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jpeg"/><Relationship Id="rId1" Type="http://schemas.openxmlformats.org/officeDocument/2006/relationships/image" Target="../media/image59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jpeg"/><Relationship Id="rId1" Type="http://schemas.openxmlformats.org/officeDocument/2006/relationships/image" Target="../media/image61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jpeg"/><Relationship Id="rId13" Type="http://schemas.openxmlformats.org/officeDocument/2006/relationships/image" Target="../media/image75.jpeg"/><Relationship Id="rId3" Type="http://schemas.openxmlformats.org/officeDocument/2006/relationships/image" Target="../media/image65.jpeg"/><Relationship Id="rId7" Type="http://schemas.openxmlformats.org/officeDocument/2006/relationships/image" Target="../media/image69.jpeg"/><Relationship Id="rId12" Type="http://schemas.openxmlformats.org/officeDocument/2006/relationships/image" Target="../media/image74.jpeg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73.jpeg"/><Relationship Id="rId5" Type="http://schemas.openxmlformats.org/officeDocument/2006/relationships/image" Target="../media/image67.jpeg"/><Relationship Id="rId10" Type="http://schemas.openxmlformats.org/officeDocument/2006/relationships/image" Target="../media/image72.jpeg"/><Relationship Id="rId4" Type="http://schemas.openxmlformats.org/officeDocument/2006/relationships/image" Target="../media/image66.jpeg"/><Relationship Id="rId9" Type="http://schemas.openxmlformats.org/officeDocument/2006/relationships/image" Target="../media/image71.jpeg"/><Relationship Id="rId14" Type="http://schemas.openxmlformats.org/officeDocument/2006/relationships/image" Target="../media/image76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jpeg"/><Relationship Id="rId12" Type="http://schemas.openxmlformats.org/officeDocument/2006/relationships/image" Target="../media/image88.jpeg"/><Relationship Id="rId2" Type="http://schemas.openxmlformats.org/officeDocument/2006/relationships/image" Target="../media/image78.jpeg"/><Relationship Id="rId1" Type="http://schemas.openxmlformats.org/officeDocument/2006/relationships/image" Target="../media/image77.jpe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jpeg"/><Relationship Id="rId14" Type="http://schemas.openxmlformats.org/officeDocument/2006/relationships/image" Target="../media/image90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7" Type="http://schemas.openxmlformats.org/officeDocument/2006/relationships/image" Target="../media/image97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6" Type="http://schemas.openxmlformats.org/officeDocument/2006/relationships/image" Target="../media/image96.jpeg"/><Relationship Id="rId5" Type="http://schemas.openxmlformats.org/officeDocument/2006/relationships/image" Target="../media/image95.jpeg"/><Relationship Id="rId4" Type="http://schemas.openxmlformats.org/officeDocument/2006/relationships/image" Target="../media/image9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jpeg"/><Relationship Id="rId13" Type="http://schemas.openxmlformats.org/officeDocument/2006/relationships/image" Target="../media/image110.jpeg"/><Relationship Id="rId18" Type="http://schemas.openxmlformats.org/officeDocument/2006/relationships/image" Target="../media/image115.jpeg"/><Relationship Id="rId3" Type="http://schemas.openxmlformats.org/officeDocument/2006/relationships/image" Target="../media/image100.jpeg"/><Relationship Id="rId7" Type="http://schemas.openxmlformats.org/officeDocument/2006/relationships/image" Target="../media/image104.jpeg"/><Relationship Id="rId12" Type="http://schemas.openxmlformats.org/officeDocument/2006/relationships/image" Target="../media/image109.jpeg"/><Relationship Id="rId17" Type="http://schemas.openxmlformats.org/officeDocument/2006/relationships/image" Target="../media/image114.jpeg"/><Relationship Id="rId2" Type="http://schemas.openxmlformats.org/officeDocument/2006/relationships/image" Target="../media/image99.jpeg"/><Relationship Id="rId16" Type="http://schemas.openxmlformats.org/officeDocument/2006/relationships/image" Target="../media/image113.jpeg"/><Relationship Id="rId1" Type="http://schemas.openxmlformats.org/officeDocument/2006/relationships/image" Target="../media/image98.jpeg"/><Relationship Id="rId6" Type="http://schemas.openxmlformats.org/officeDocument/2006/relationships/image" Target="../media/image103.jpeg"/><Relationship Id="rId11" Type="http://schemas.openxmlformats.org/officeDocument/2006/relationships/image" Target="../media/image108.jpeg"/><Relationship Id="rId5" Type="http://schemas.openxmlformats.org/officeDocument/2006/relationships/image" Target="../media/image102.jpeg"/><Relationship Id="rId15" Type="http://schemas.openxmlformats.org/officeDocument/2006/relationships/image" Target="../media/image112.jpeg"/><Relationship Id="rId10" Type="http://schemas.openxmlformats.org/officeDocument/2006/relationships/image" Target="../media/image107.jpeg"/><Relationship Id="rId4" Type="http://schemas.openxmlformats.org/officeDocument/2006/relationships/image" Target="../media/image101.jpeg"/><Relationship Id="rId9" Type="http://schemas.openxmlformats.org/officeDocument/2006/relationships/image" Target="../media/image106.jpeg"/><Relationship Id="rId14" Type="http://schemas.openxmlformats.org/officeDocument/2006/relationships/image" Target="../media/image111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2.jpeg"/><Relationship Id="rId3" Type="http://schemas.openxmlformats.org/officeDocument/2006/relationships/image" Target="../media/image78.jpeg"/><Relationship Id="rId7" Type="http://schemas.openxmlformats.org/officeDocument/2006/relationships/image" Target="../media/image121.jpeg"/><Relationship Id="rId2" Type="http://schemas.openxmlformats.org/officeDocument/2006/relationships/image" Target="../media/image117.jpeg"/><Relationship Id="rId1" Type="http://schemas.openxmlformats.org/officeDocument/2006/relationships/image" Target="../media/image116.jpeg"/><Relationship Id="rId6" Type="http://schemas.openxmlformats.org/officeDocument/2006/relationships/image" Target="../media/image120.jpeg"/><Relationship Id="rId5" Type="http://schemas.openxmlformats.org/officeDocument/2006/relationships/image" Target="../media/image119.jpeg"/><Relationship Id="rId10" Type="http://schemas.openxmlformats.org/officeDocument/2006/relationships/image" Target="../media/image124.jpeg"/><Relationship Id="rId4" Type="http://schemas.openxmlformats.org/officeDocument/2006/relationships/image" Target="../media/image118.jpeg"/><Relationship Id="rId9" Type="http://schemas.openxmlformats.org/officeDocument/2006/relationships/image" Target="../media/image12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jpeg"/><Relationship Id="rId7" Type="http://schemas.openxmlformats.org/officeDocument/2006/relationships/image" Target="../media/image130.jpeg"/><Relationship Id="rId2" Type="http://schemas.openxmlformats.org/officeDocument/2006/relationships/image" Target="../media/image126.jpeg"/><Relationship Id="rId1" Type="http://schemas.openxmlformats.org/officeDocument/2006/relationships/image" Target="../media/image125.jpeg"/><Relationship Id="rId6" Type="http://schemas.openxmlformats.org/officeDocument/2006/relationships/image" Target="../media/image129.jpeg"/><Relationship Id="rId5" Type="http://schemas.openxmlformats.org/officeDocument/2006/relationships/image" Target="../media/image128.jpeg"/><Relationship Id="rId4" Type="http://schemas.openxmlformats.org/officeDocument/2006/relationships/image" Target="../media/image127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3.jpeg"/><Relationship Id="rId2" Type="http://schemas.openxmlformats.org/officeDocument/2006/relationships/image" Target="../media/image132.jpeg"/><Relationship Id="rId1" Type="http://schemas.openxmlformats.org/officeDocument/2006/relationships/image" Target="../media/image131.jpeg"/><Relationship Id="rId6" Type="http://schemas.openxmlformats.org/officeDocument/2006/relationships/image" Target="../media/image136.jpeg"/><Relationship Id="rId5" Type="http://schemas.openxmlformats.org/officeDocument/2006/relationships/image" Target="../media/image135.jpeg"/><Relationship Id="rId4" Type="http://schemas.openxmlformats.org/officeDocument/2006/relationships/image" Target="../media/image134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9.jpeg"/><Relationship Id="rId2" Type="http://schemas.openxmlformats.org/officeDocument/2006/relationships/image" Target="../media/image138.jpeg"/><Relationship Id="rId1" Type="http://schemas.openxmlformats.org/officeDocument/2006/relationships/image" Target="../media/image137.jpeg"/><Relationship Id="rId5" Type="http://schemas.openxmlformats.org/officeDocument/2006/relationships/image" Target="../media/image141.jpeg"/><Relationship Id="rId4" Type="http://schemas.openxmlformats.org/officeDocument/2006/relationships/image" Target="../media/image140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4.gif"/><Relationship Id="rId2" Type="http://schemas.openxmlformats.org/officeDocument/2006/relationships/image" Target="../media/image143.gif"/><Relationship Id="rId1" Type="http://schemas.openxmlformats.org/officeDocument/2006/relationships/image" Target="../media/image142.jpeg"/><Relationship Id="rId4" Type="http://schemas.openxmlformats.org/officeDocument/2006/relationships/image" Target="../media/image145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7.jpeg"/><Relationship Id="rId1" Type="http://schemas.openxmlformats.org/officeDocument/2006/relationships/image" Target="../media/image14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0.jpeg"/><Relationship Id="rId2" Type="http://schemas.openxmlformats.org/officeDocument/2006/relationships/image" Target="../media/image149.jpeg"/><Relationship Id="rId1" Type="http://schemas.openxmlformats.org/officeDocument/2006/relationships/image" Target="../media/image148.jpeg"/><Relationship Id="rId4" Type="http://schemas.openxmlformats.org/officeDocument/2006/relationships/image" Target="../media/image15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3.jpeg"/><Relationship Id="rId1" Type="http://schemas.openxmlformats.org/officeDocument/2006/relationships/image" Target="../media/image15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7" Type="http://schemas.openxmlformats.org/officeDocument/2006/relationships/image" Target="../media/image27.jpeg"/><Relationship Id="rId2" Type="http://schemas.openxmlformats.org/officeDocument/2006/relationships/image" Target="../media/image22.jpeg"/><Relationship Id="rId1" Type="http://schemas.openxmlformats.org/officeDocument/2006/relationships/image" Target="../media/image21.png"/><Relationship Id="rId6" Type="http://schemas.openxmlformats.org/officeDocument/2006/relationships/image" Target="../media/image26.jpeg"/><Relationship Id="rId5" Type="http://schemas.openxmlformats.org/officeDocument/2006/relationships/image" Target="../media/image25.jpeg"/><Relationship Id="rId4" Type="http://schemas.openxmlformats.org/officeDocument/2006/relationships/image" Target="../media/image2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-1</xdr:rowOff>
    </xdr:from>
    <xdr:to>
      <xdr:col>2</xdr:col>
      <xdr:colOff>168088</xdr:colOff>
      <xdr:row>92</xdr:row>
      <xdr:rowOff>97795</xdr:rowOff>
    </xdr:to>
    <xdr:pic>
      <xdr:nvPicPr>
        <xdr:cNvPr id="2" name="Рисунок 1" descr="&amp;Scy;&amp;tcy;&amp;iecy;&amp;lcy;&amp;lcy;&amp;acy;&amp;zhcy;&amp;icy; &amp;scy;&amp;iecy;&amp;rcy;&amp;icy;&amp;icy; &amp;Scy;&amp;Tcy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61823"/>
          <a:ext cx="3776382" cy="229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8</xdr:row>
      <xdr:rowOff>133350</xdr:rowOff>
    </xdr:from>
    <xdr:to>
      <xdr:col>1</xdr:col>
      <xdr:colOff>419100</xdr:colOff>
      <xdr:row>21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76450"/>
          <a:ext cx="160020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9</xdr:row>
      <xdr:rowOff>57150</xdr:rowOff>
    </xdr:from>
    <xdr:to>
      <xdr:col>3</xdr:col>
      <xdr:colOff>0</xdr:colOff>
      <xdr:row>22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190750"/>
          <a:ext cx="13525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12</xdr:row>
      <xdr:rowOff>38100</xdr:rowOff>
    </xdr:from>
    <xdr:to>
      <xdr:col>4</xdr:col>
      <xdr:colOff>533400</xdr:colOff>
      <xdr:row>19</xdr:row>
      <xdr:rowOff>104775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743200"/>
          <a:ext cx="17907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213359</xdr:colOff>
      <xdr:row>26</xdr:row>
      <xdr:rowOff>118558</xdr:rowOff>
    </xdr:from>
    <xdr:to>
      <xdr:col>0</xdr:col>
      <xdr:colOff>2028824</xdr:colOff>
      <xdr:row>37</xdr:row>
      <xdr:rowOff>58272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5204908"/>
          <a:ext cx="1815465" cy="2035214"/>
        </a:xfrm>
        <a:prstGeom prst="rect">
          <a:avLst/>
        </a:prstGeom>
      </xdr:spPr>
    </xdr:pic>
    <xdr:clientData/>
  </xdr:twoCellAnchor>
  <xdr:twoCellAnchor editAs="oneCell">
    <xdr:from>
      <xdr:col>1</xdr:col>
      <xdr:colOff>136265</xdr:colOff>
      <xdr:row>26</xdr:row>
      <xdr:rowOff>115199</xdr:rowOff>
    </xdr:from>
    <xdr:to>
      <xdr:col>1</xdr:col>
      <xdr:colOff>1400175</xdr:colOff>
      <xdr:row>37</xdr:row>
      <xdr:rowOff>105514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790" y="5201549"/>
          <a:ext cx="1263910" cy="208581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26</xdr:row>
      <xdr:rowOff>106679</xdr:rowOff>
    </xdr:from>
    <xdr:to>
      <xdr:col>2</xdr:col>
      <xdr:colOff>1219200</xdr:colOff>
      <xdr:row>37</xdr:row>
      <xdr:rowOff>108863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5193029"/>
          <a:ext cx="1123950" cy="2097684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26</xdr:row>
      <xdr:rowOff>137159</xdr:rowOff>
    </xdr:from>
    <xdr:to>
      <xdr:col>3</xdr:col>
      <xdr:colOff>1400176</xdr:colOff>
      <xdr:row>37</xdr:row>
      <xdr:rowOff>94486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5223509"/>
          <a:ext cx="1143000" cy="2052827"/>
        </a:xfrm>
        <a:prstGeom prst="rect">
          <a:avLst/>
        </a:prstGeom>
      </xdr:spPr>
    </xdr:pic>
    <xdr:clientData/>
  </xdr:twoCellAnchor>
  <xdr:twoCellAnchor editAs="oneCell">
    <xdr:from>
      <xdr:col>4</xdr:col>
      <xdr:colOff>74720</xdr:colOff>
      <xdr:row>26</xdr:row>
      <xdr:rowOff>131527</xdr:rowOff>
    </xdr:from>
    <xdr:to>
      <xdr:col>4</xdr:col>
      <xdr:colOff>1028700</xdr:colOff>
      <xdr:row>37</xdr:row>
      <xdr:rowOff>63449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4595" y="5217877"/>
          <a:ext cx="953980" cy="2027422"/>
        </a:xfrm>
        <a:prstGeom prst="rect">
          <a:avLst/>
        </a:prstGeom>
      </xdr:spPr>
    </xdr:pic>
    <xdr:clientData/>
  </xdr:twoCellAnchor>
  <xdr:twoCellAnchor editAs="oneCell">
    <xdr:from>
      <xdr:col>5</xdr:col>
      <xdr:colOff>342899</xdr:colOff>
      <xdr:row>26</xdr:row>
      <xdr:rowOff>79258</xdr:rowOff>
    </xdr:from>
    <xdr:to>
      <xdr:col>5</xdr:col>
      <xdr:colOff>1270634</xdr:colOff>
      <xdr:row>37</xdr:row>
      <xdr:rowOff>38422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9" y="5165608"/>
          <a:ext cx="904875" cy="2054664"/>
        </a:xfrm>
        <a:prstGeom prst="rect">
          <a:avLst/>
        </a:prstGeom>
      </xdr:spPr>
    </xdr:pic>
    <xdr:clientData/>
  </xdr:twoCellAnchor>
  <xdr:twoCellAnchor editAs="oneCell">
    <xdr:from>
      <xdr:col>6</xdr:col>
      <xdr:colOff>45721</xdr:colOff>
      <xdr:row>26</xdr:row>
      <xdr:rowOff>129540</xdr:rowOff>
    </xdr:from>
    <xdr:to>
      <xdr:col>7</xdr:col>
      <xdr:colOff>0</xdr:colOff>
      <xdr:row>37</xdr:row>
      <xdr:rowOff>138988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9721" y="5215890"/>
          <a:ext cx="792479" cy="2104948"/>
        </a:xfrm>
        <a:prstGeom prst="rect">
          <a:avLst/>
        </a:prstGeom>
      </xdr:spPr>
    </xdr:pic>
    <xdr:clientData/>
  </xdr:twoCellAnchor>
  <xdr:twoCellAnchor editAs="oneCell">
    <xdr:from>
      <xdr:col>7</xdr:col>
      <xdr:colOff>7621</xdr:colOff>
      <xdr:row>26</xdr:row>
      <xdr:rowOff>112357</xdr:rowOff>
    </xdr:from>
    <xdr:to>
      <xdr:col>7</xdr:col>
      <xdr:colOff>883920</xdr:colOff>
      <xdr:row>37</xdr:row>
      <xdr:rowOff>95831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396" y="5198707"/>
          <a:ext cx="849629" cy="2078974"/>
        </a:xfrm>
        <a:prstGeom prst="rect">
          <a:avLst/>
        </a:prstGeom>
      </xdr:spPr>
    </xdr:pic>
    <xdr:clientData/>
  </xdr:twoCellAnchor>
  <xdr:twoCellAnchor editAs="oneCell">
    <xdr:from>
      <xdr:col>0</xdr:col>
      <xdr:colOff>88969</xdr:colOff>
      <xdr:row>41</xdr:row>
      <xdr:rowOff>40821</xdr:rowOff>
    </xdr:from>
    <xdr:to>
      <xdr:col>0</xdr:col>
      <xdr:colOff>1868364</xdr:colOff>
      <xdr:row>54</xdr:row>
      <xdr:rowOff>143885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9" y="8063802"/>
          <a:ext cx="1779395" cy="25429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281939</xdr:colOff>
      <xdr:row>23</xdr:row>
      <xdr:rowOff>30480</xdr:rowOff>
    </xdr:from>
    <xdr:to>
      <xdr:col>0</xdr:col>
      <xdr:colOff>1771650</xdr:colOff>
      <xdr:row>32</xdr:row>
      <xdr:rowOff>144780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" y="4278630"/>
          <a:ext cx="148971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23</xdr:row>
      <xdr:rowOff>41911</xdr:rowOff>
    </xdr:from>
    <xdr:to>
      <xdr:col>1</xdr:col>
      <xdr:colOff>1276350</xdr:colOff>
      <xdr:row>32</xdr:row>
      <xdr:rowOff>118110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320" y="4290061"/>
          <a:ext cx="1202055" cy="1790699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</xdr:colOff>
      <xdr:row>23</xdr:row>
      <xdr:rowOff>38101</xdr:rowOff>
    </xdr:from>
    <xdr:to>
      <xdr:col>2</xdr:col>
      <xdr:colOff>1181100</xdr:colOff>
      <xdr:row>32</xdr:row>
      <xdr:rowOff>129540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286251"/>
          <a:ext cx="1082040" cy="1805939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</xdr:colOff>
      <xdr:row>23</xdr:row>
      <xdr:rowOff>22861</xdr:rowOff>
    </xdr:from>
    <xdr:to>
      <xdr:col>3</xdr:col>
      <xdr:colOff>1019175</xdr:colOff>
      <xdr:row>32</xdr:row>
      <xdr:rowOff>144780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035" y="4271011"/>
          <a:ext cx="882015" cy="1836419"/>
        </a:xfrm>
        <a:prstGeom prst="rect">
          <a:avLst/>
        </a:prstGeom>
      </xdr:spPr>
    </xdr:pic>
    <xdr:clientData/>
  </xdr:twoCellAnchor>
  <xdr:twoCellAnchor editAs="oneCell">
    <xdr:from>
      <xdr:col>4</xdr:col>
      <xdr:colOff>74720</xdr:colOff>
      <xdr:row>23</xdr:row>
      <xdr:rowOff>45721</xdr:rowOff>
    </xdr:from>
    <xdr:to>
      <xdr:col>4</xdr:col>
      <xdr:colOff>895350</xdr:colOff>
      <xdr:row>32</xdr:row>
      <xdr:rowOff>129540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545" y="4293871"/>
          <a:ext cx="820630" cy="1798319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205740</xdr:colOff>
      <xdr:row>23</xdr:row>
      <xdr:rowOff>38100</xdr:rowOff>
    </xdr:from>
    <xdr:to>
      <xdr:col>5</xdr:col>
      <xdr:colOff>914400</xdr:colOff>
      <xdr:row>32</xdr:row>
      <xdr:rowOff>129540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4286250"/>
          <a:ext cx="708660" cy="180594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167641</xdr:colOff>
      <xdr:row>23</xdr:row>
      <xdr:rowOff>53340</xdr:rowOff>
    </xdr:from>
    <xdr:to>
      <xdr:col>6</xdr:col>
      <xdr:colOff>853440</xdr:colOff>
      <xdr:row>32</xdr:row>
      <xdr:rowOff>167640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0516" y="4301490"/>
          <a:ext cx="661034" cy="1828800"/>
        </a:xfrm>
        <a:prstGeom prst="rect">
          <a:avLst/>
        </a:prstGeom>
      </xdr:spPr>
    </xdr:pic>
    <xdr:clientData/>
  </xdr:twoCellAnchor>
  <xdr:twoCellAnchor editAs="oneCell">
    <xdr:from>
      <xdr:col>7</xdr:col>
      <xdr:colOff>78105</xdr:colOff>
      <xdr:row>23</xdr:row>
      <xdr:rowOff>32386</xdr:rowOff>
    </xdr:from>
    <xdr:to>
      <xdr:col>7</xdr:col>
      <xdr:colOff>781050</xdr:colOff>
      <xdr:row>32</xdr:row>
      <xdr:rowOff>169545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9655" y="4280536"/>
          <a:ext cx="702945" cy="18516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36</xdr:row>
      <xdr:rowOff>90799</xdr:rowOff>
    </xdr:from>
    <xdr:to>
      <xdr:col>0</xdr:col>
      <xdr:colOff>1724025</xdr:colOff>
      <xdr:row>47</xdr:row>
      <xdr:rowOff>149350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882124"/>
          <a:ext cx="1485900" cy="21159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833158</xdr:colOff>
      <xdr:row>17</xdr:row>
      <xdr:rowOff>116542</xdr:rowOff>
    </xdr:from>
    <xdr:to>
      <xdr:col>0</xdr:col>
      <xdr:colOff>833831</xdr:colOff>
      <xdr:row>28</xdr:row>
      <xdr:rowOff>121920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58" y="4107517"/>
          <a:ext cx="1132802" cy="2100878"/>
        </a:xfrm>
        <a:prstGeom prst="rect">
          <a:avLst/>
        </a:prstGeom>
      </xdr:spPr>
    </xdr:pic>
    <xdr:clientData/>
  </xdr:twoCellAnchor>
  <xdr:twoCellAnchor editAs="oneCell">
    <xdr:from>
      <xdr:col>2</xdr:col>
      <xdr:colOff>977265</xdr:colOff>
      <xdr:row>17</xdr:row>
      <xdr:rowOff>180089</xdr:rowOff>
    </xdr:from>
    <xdr:to>
      <xdr:col>4</xdr:col>
      <xdr:colOff>361950</xdr:colOff>
      <xdr:row>28</xdr:row>
      <xdr:rowOff>121921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140" y="3494789"/>
          <a:ext cx="1127760" cy="2037332"/>
        </a:xfrm>
        <a:prstGeom prst="rect">
          <a:avLst/>
        </a:prstGeom>
      </xdr:spPr>
    </xdr:pic>
    <xdr:clientData/>
  </xdr:twoCellAnchor>
  <xdr:twoCellAnchor editAs="oneCell">
    <xdr:from>
      <xdr:col>5</xdr:col>
      <xdr:colOff>586740</xdr:colOff>
      <xdr:row>17</xdr:row>
      <xdr:rowOff>180854</xdr:rowOff>
    </xdr:from>
    <xdr:to>
      <xdr:col>7</xdr:col>
      <xdr:colOff>142874</xdr:colOff>
      <xdr:row>28</xdr:row>
      <xdr:rowOff>91440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590" y="3495554"/>
          <a:ext cx="1661159" cy="2006086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17</xdr:row>
      <xdr:rowOff>161925</xdr:rowOff>
    </xdr:from>
    <xdr:to>
      <xdr:col>1</xdr:col>
      <xdr:colOff>28575</xdr:colOff>
      <xdr:row>28</xdr:row>
      <xdr:rowOff>167303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476625"/>
          <a:ext cx="933450" cy="210087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32</xdr:row>
      <xdr:rowOff>188259</xdr:rowOff>
    </xdr:from>
    <xdr:to>
      <xdr:col>1</xdr:col>
      <xdr:colOff>638735</xdr:colOff>
      <xdr:row>47</xdr:row>
      <xdr:rowOff>85972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6833347"/>
          <a:ext cx="2678205" cy="27552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9</xdr:row>
      <xdr:rowOff>144969</xdr:rowOff>
    </xdr:from>
    <xdr:to>
      <xdr:col>0</xdr:col>
      <xdr:colOff>1733550</xdr:colOff>
      <xdr:row>23</xdr:row>
      <xdr:rowOff>161924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2278569"/>
          <a:ext cx="1028699" cy="268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9</xdr:row>
      <xdr:rowOff>123825</xdr:rowOff>
    </xdr:from>
    <xdr:to>
      <xdr:col>2</xdr:col>
      <xdr:colOff>600076</xdr:colOff>
      <xdr:row>24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6" y="2257425"/>
          <a:ext cx="1085850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714375</xdr:colOff>
      <xdr:row>9</xdr:row>
      <xdr:rowOff>95250</xdr:rowOff>
    </xdr:from>
    <xdr:to>
      <xdr:col>4</xdr:col>
      <xdr:colOff>371475</xdr:colOff>
      <xdr:row>23</xdr:row>
      <xdr:rowOff>180975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543175"/>
          <a:ext cx="117157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344804</xdr:colOff>
      <xdr:row>12</xdr:row>
      <xdr:rowOff>139065</xdr:rowOff>
    </xdr:from>
    <xdr:to>
      <xdr:col>0</xdr:col>
      <xdr:colOff>1790699</xdr:colOff>
      <xdr:row>26</xdr:row>
      <xdr:rowOff>88011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4" y="2310765"/>
          <a:ext cx="1445895" cy="2615946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13</xdr:row>
      <xdr:rowOff>15240</xdr:rowOff>
    </xdr:from>
    <xdr:to>
      <xdr:col>2</xdr:col>
      <xdr:colOff>981075</xdr:colOff>
      <xdr:row>26</xdr:row>
      <xdr:rowOff>53340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2377440"/>
          <a:ext cx="1628775" cy="2514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6</xdr:row>
      <xdr:rowOff>144780</xdr:rowOff>
    </xdr:from>
    <xdr:to>
      <xdr:col>1</xdr:col>
      <xdr:colOff>628650</xdr:colOff>
      <xdr:row>25</xdr:row>
      <xdr:rowOff>106680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516380"/>
          <a:ext cx="2352675" cy="358140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6</xdr:row>
      <xdr:rowOff>47624</xdr:rowOff>
    </xdr:from>
    <xdr:to>
      <xdr:col>4</xdr:col>
      <xdr:colOff>1019800</xdr:colOff>
      <xdr:row>25</xdr:row>
      <xdr:rowOff>132587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85899"/>
          <a:ext cx="2658100" cy="37044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571499</xdr:colOff>
      <xdr:row>17</xdr:row>
      <xdr:rowOff>89987</xdr:rowOff>
    </xdr:from>
    <xdr:to>
      <xdr:col>1</xdr:col>
      <xdr:colOff>606135</xdr:colOff>
      <xdr:row>23</xdr:row>
      <xdr:rowOff>853850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189942"/>
          <a:ext cx="2563091" cy="1906863"/>
        </a:xfrm>
        <a:prstGeom prst="rect">
          <a:avLst/>
        </a:prstGeom>
      </xdr:spPr>
    </xdr:pic>
    <xdr:clientData/>
  </xdr:twoCellAnchor>
  <xdr:twoCellAnchor editAs="oneCell">
    <xdr:from>
      <xdr:col>2</xdr:col>
      <xdr:colOff>377947</xdr:colOff>
      <xdr:row>17</xdr:row>
      <xdr:rowOff>125301</xdr:rowOff>
    </xdr:from>
    <xdr:to>
      <xdr:col>4</xdr:col>
      <xdr:colOff>569514</xdr:colOff>
      <xdr:row>23</xdr:row>
      <xdr:rowOff>767261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902" y="3225256"/>
          <a:ext cx="2390976" cy="178496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25</xdr:row>
      <xdr:rowOff>79978</xdr:rowOff>
    </xdr:from>
    <xdr:to>
      <xdr:col>1</xdr:col>
      <xdr:colOff>816428</xdr:colOff>
      <xdr:row>31</xdr:row>
      <xdr:rowOff>897478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5587160"/>
          <a:ext cx="3140775" cy="19605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176885</xdr:colOff>
      <xdr:row>26</xdr:row>
      <xdr:rowOff>105752</xdr:rowOff>
    </xdr:from>
    <xdr:to>
      <xdr:col>8</xdr:col>
      <xdr:colOff>489853</xdr:colOff>
      <xdr:row>31</xdr:row>
      <xdr:rowOff>988860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2" y="5330895"/>
          <a:ext cx="2394861" cy="1835608"/>
        </a:xfrm>
        <a:prstGeom prst="rect">
          <a:avLst/>
        </a:prstGeom>
      </xdr:spPr>
    </xdr:pic>
    <xdr:clientData/>
  </xdr:twoCellAnchor>
  <xdr:twoCellAnchor editAs="oneCell">
    <xdr:from>
      <xdr:col>2</xdr:col>
      <xdr:colOff>288217</xdr:colOff>
      <xdr:row>27</xdr:row>
      <xdr:rowOff>38135</xdr:rowOff>
    </xdr:from>
    <xdr:to>
      <xdr:col>4</xdr:col>
      <xdr:colOff>489857</xdr:colOff>
      <xdr:row>31</xdr:row>
      <xdr:rowOff>597541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646" y="5453778"/>
          <a:ext cx="2405997" cy="1321406"/>
        </a:xfrm>
        <a:prstGeom prst="rect">
          <a:avLst/>
        </a:prstGeom>
      </xdr:spPr>
    </xdr:pic>
    <xdr:clientData/>
  </xdr:twoCellAnchor>
  <xdr:twoCellAnchor editAs="oneCell">
    <xdr:from>
      <xdr:col>0</xdr:col>
      <xdr:colOff>708796</xdr:colOff>
      <xdr:row>33</xdr:row>
      <xdr:rowOff>76289</xdr:rowOff>
    </xdr:from>
    <xdr:to>
      <xdr:col>1</xdr:col>
      <xdr:colOff>816429</xdr:colOff>
      <xdr:row>41</xdr:row>
      <xdr:rowOff>68034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96" y="7818753"/>
          <a:ext cx="2638562" cy="1515745"/>
        </a:xfrm>
        <a:prstGeom prst="rect">
          <a:avLst/>
        </a:prstGeom>
      </xdr:spPr>
    </xdr:pic>
    <xdr:clientData/>
  </xdr:twoCellAnchor>
  <xdr:twoCellAnchor editAs="oneCell">
    <xdr:from>
      <xdr:col>5</xdr:col>
      <xdr:colOff>59871</xdr:colOff>
      <xdr:row>18</xdr:row>
      <xdr:rowOff>136072</xdr:rowOff>
    </xdr:from>
    <xdr:to>
      <xdr:col>8</xdr:col>
      <xdr:colOff>544286</xdr:colOff>
      <xdr:row>23</xdr:row>
      <xdr:rowOff>898778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728" y="2966358"/>
          <a:ext cx="2566308" cy="17152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224117</xdr:colOff>
      <xdr:row>33</xdr:row>
      <xdr:rowOff>159251</xdr:rowOff>
    </xdr:from>
    <xdr:to>
      <xdr:col>4</xdr:col>
      <xdr:colOff>627530</xdr:colOff>
      <xdr:row>43</xdr:row>
      <xdr:rowOff>277366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1" y="9908369"/>
          <a:ext cx="2599765" cy="2023115"/>
        </a:xfrm>
        <a:prstGeom prst="rect">
          <a:avLst/>
        </a:prstGeom>
      </xdr:spPr>
    </xdr:pic>
    <xdr:clientData/>
  </xdr:twoCellAnchor>
  <xdr:twoCellAnchor editAs="oneCell">
    <xdr:from>
      <xdr:col>5</xdr:col>
      <xdr:colOff>168088</xdr:colOff>
      <xdr:row>34</xdr:row>
      <xdr:rowOff>30281</xdr:rowOff>
    </xdr:from>
    <xdr:to>
      <xdr:col>8</xdr:col>
      <xdr:colOff>582707</xdr:colOff>
      <xdr:row>43</xdr:row>
      <xdr:rowOff>367508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338" y="9974381"/>
          <a:ext cx="2491069" cy="2051727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425822</xdr:colOff>
      <xdr:row>45</xdr:row>
      <xdr:rowOff>145677</xdr:rowOff>
    </xdr:from>
    <xdr:to>
      <xdr:col>1</xdr:col>
      <xdr:colOff>331384</xdr:colOff>
      <xdr:row>55</xdr:row>
      <xdr:rowOff>133666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2" y="12416118"/>
          <a:ext cx="2426886" cy="1892989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201705</xdr:colOff>
      <xdr:row>45</xdr:row>
      <xdr:rowOff>54329</xdr:rowOff>
    </xdr:from>
    <xdr:to>
      <xdr:col>4</xdr:col>
      <xdr:colOff>571501</xdr:colOff>
      <xdr:row>55</xdr:row>
      <xdr:rowOff>107310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29" y="12324770"/>
          <a:ext cx="2566148" cy="1957981"/>
        </a:xfrm>
        <a:prstGeom prst="rect">
          <a:avLst/>
        </a:prstGeom>
      </xdr:spPr>
    </xdr:pic>
    <xdr:clientData/>
  </xdr:twoCellAnchor>
  <xdr:twoCellAnchor editAs="oneCell">
    <xdr:from>
      <xdr:col>5</xdr:col>
      <xdr:colOff>44820</xdr:colOff>
      <xdr:row>46</xdr:row>
      <xdr:rowOff>59103</xdr:rowOff>
    </xdr:from>
    <xdr:to>
      <xdr:col>8</xdr:col>
      <xdr:colOff>582705</xdr:colOff>
      <xdr:row>55</xdr:row>
      <xdr:rowOff>138056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67" y="12520044"/>
          <a:ext cx="2610973" cy="1793453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123261</xdr:colOff>
      <xdr:row>57</xdr:row>
      <xdr:rowOff>106051</xdr:rowOff>
    </xdr:from>
    <xdr:to>
      <xdr:col>1</xdr:col>
      <xdr:colOff>515470</xdr:colOff>
      <xdr:row>67</xdr:row>
      <xdr:rowOff>157512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1" y="14707316"/>
          <a:ext cx="2913533" cy="1956461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134470</xdr:colOff>
      <xdr:row>57</xdr:row>
      <xdr:rowOff>89647</xdr:rowOff>
    </xdr:from>
    <xdr:to>
      <xdr:col>4</xdr:col>
      <xdr:colOff>786136</xdr:colOff>
      <xdr:row>67</xdr:row>
      <xdr:rowOff>118963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294" y="14690912"/>
          <a:ext cx="2848018" cy="193431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26376</xdr:colOff>
      <xdr:row>22</xdr:row>
      <xdr:rowOff>180632</xdr:rowOff>
    </xdr:from>
    <xdr:to>
      <xdr:col>5</xdr:col>
      <xdr:colOff>754672</xdr:colOff>
      <xdr:row>27</xdr:row>
      <xdr:rowOff>49823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626" y="3828707"/>
          <a:ext cx="728296" cy="82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280308</xdr:colOff>
      <xdr:row>22</xdr:row>
      <xdr:rowOff>99632</xdr:rowOff>
    </xdr:from>
    <xdr:to>
      <xdr:col>7</xdr:col>
      <xdr:colOff>476250</xdr:colOff>
      <xdr:row>27</xdr:row>
      <xdr:rowOff>153866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3608" y="3747707"/>
          <a:ext cx="815067" cy="1006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23212</xdr:colOff>
      <xdr:row>24</xdr:row>
      <xdr:rowOff>69636</xdr:rowOff>
    </xdr:from>
    <xdr:to>
      <xdr:col>0</xdr:col>
      <xdr:colOff>2464303</xdr:colOff>
      <xdr:row>33</xdr:row>
      <xdr:rowOff>42421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2" y="4098711"/>
          <a:ext cx="2441091" cy="2563586"/>
        </a:xfrm>
        <a:prstGeom prst="rect">
          <a:avLst/>
        </a:prstGeom>
      </xdr:spPr>
    </xdr:pic>
    <xdr:clientData/>
  </xdr:twoCellAnchor>
  <xdr:twoCellAnchor editAs="oneCell">
    <xdr:from>
      <xdr:col>1</xdr:col>
      <xdr:colOff>221792</xdr:colOff>
      <xdr:row>25</xdr:row>
      <xdr:rowOff>54429</xdr:rowOff>
    </xdr:from>
    <xdr:to>
      <xdr:col>3</xdr:col>
      <xdr:colOff>810124</xdr:colOff>
      <xdr:row>34</xdr:row>
      <xdr:rowOff>13279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917" y="4274004"/>
          <a:ext cx="2721932" cy="2549651"/>
        </a:xfrm>
        <a:prstGeom prst="rect">
          <a:avLst/>
        </a:prstGeom>
      </xdr:spPr>
    </xdr:pic>
    <xdr:clientData/>
  </xdr:twoCellAnchor>
  <xdr:oneCellAnchor>
    <xdr:from>
      <xdr:col>4</xdr:col>
      <xdr:colOff>131885</xdr:colOff>
      <xdr:row>22</xdr:row>
      <xdr:rowOff>95250</xdr:rowOff>
    </xdr:from>
    <xdr:ext cx="439780" cy="948104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785" y="3743325"/>
          <a:ext cx="439780" cy="948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190500</xdr:colOff>
      <xdr:row>29</xdr:row>
      <xdr:rowOff>88079</xdr:rowOff>
    </xdr:from>
    <xdr:to>
      <xdr:col>5</xdr:col>
      <xdr:colOff>503465</xdr:colOff>
      <xdr:row>36</xdr:row>
      <xdr:rowOff>184512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5793554"/>
          <a:ext cx="1208315" cy="1582334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176892</xdr:colOff>
      <xdr:row>38</xdr:row>
      <xdr:rowOff>54427</xdr:rowOff>
    </xdr:from>
    <xdr:to>
      <xdr:col>6</xdr:col>
      <xdr:colOff>567403</xdr:colOff>
      <xdr:row>46</xdr:row>
      <xdr:rowOff>176456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792" y="8436427"/>
          <a:ext cx="2066911" cy="1646029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49</xdr:row>
      <xdr:rowOff>104251</xdr:rowOff>
    </xdr:from>
    <xdr:to>
      <xdr:col>3</xdr:col>
      <xdr:colOff>408214</xdr:colOff>
      <xdr:row>59</xdr:row>
      <xdr:rowOff>129758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10086451"/>
          <a:ext cx="4834618" cy="1930507"/>
        </a:xfrm>
        <a:prstGeom prst="rect">
          <a:avLst/>
        </a:prstGeom>
      </xdr:spPr>
    </xdr:pic>
    <xdr:clientData/>
  </xdr:twoCellAnchor>
  <xdr:twoCellAnchor editAs="oneCell">
    <xdr:from>
      <xdr:col>0</xdr:col>
      <xdr:colOff>517069</xdr:colOff>
      <xdr:row>38</xdr:row>
      <xdr:rowOff>124247</xdr:rowOff>
    </xdr:from>
    <xdr:to>
      <xdr:col>2</xdr:col>
      <xdr:colOff>734783</xdr:colOff>
      <xdr:row>47</xdr:row>
      <xdr:rowOff>109182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69" y="8010947"/>
          <a:ext cx="3694339" cy="1699435"/>
        </a:xfrm>
        <a:prstGeom prst="rect">
          <a:avLst/>
        </a:prstGeom>
      </xdr:spPr>
    </xdr:pic>
    <xdr:clientData/>
  </xdr:twoCellAnchor>
  <xdr:twoCellAnchor editAs="oneCell">
    <xdr:from>
      <xdr:col>4</xdr:col>
      <xdr:colOff>89647</xdr:colOff>
      <xdr:row>49</xdr:row>
      <xdr:rowOff>34997</xdr:rowOff>
    </xdr:from>
    <xdr:to>
      <xdr:col>7</xdr:col>
      <xdr:colOff>549089</xdr:colOff>
      <xdr:row>59</xdr:row>
      <xdr:rowOff>168089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823" y="10501291"/>
          <a:ext cx="2756648" cy="2038092"/>
        </a:xfrm>
        <a:prstGeom prst="rect">
          <a:avLst/>
        </a:prstGeom>
      </xdr:spPr>
    </xdr:pic>
    <xdr:clientData/>
  </xdr:twoCellAnchor>
  <xdr:twoCellAnchor editAs="oneCell">
    <xdr:from>
      <xdr:col>0</xdr:col>
      <xdr:colOff>56694</xdr:colOff>
      <xdr:row>62</xdr:row>
      <xdr:rowOff>35694</xdr:rowOff>
    </xdr:from>
    <xdr:to>
      <xdr:col>0</xdr:col>
      <xdr:colOff>2221466</xdr:colOff>
      <xdr:row>75</xdr:row>
      <xdr:rowOff>108504</xdr:rowOff>
    </xdr:to>
    <xdr:pic>
      <xdr:nvPicPr>
        <xdr:cNvPr id="12" name="Рисунок 11" descr="Драйвер ITP-D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6694" y="14140021"/>
          <a:ext cx="2164772" cy="25493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20970</xdr:colOff>
      <xdr:row>62</xdr:row>
      <xdr:rowOff>190276</xdr:rowOff>
    </xdr:from>
    <xdr:to>
      <xdr:col>2</xdr:col>
      <xdr:colOff>1151016</xdr:colOff>
      <xdr:row>74</xdr:row>
      <xdr:rowOff>15162</xdr:rowOff>
    </xdr:to>
    <xdr:pic>
      <xdr:nvPicPr>
        <xdr:cNvPr id="13" name="Рисунок 12" descr="Драйвер ITP-D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548758" y="14294603"/>
          <a:ext cx="2082546" cy="2110886"/>
        </a:xfrm>
        <a:prstGeom prst="rect">
          <a:avLst/>
        </a:prstGeom>
      </xdr:spPr>
    </xdr:pic>
    <xdr:clientData/>
  </xdr:twoCellAnchor>
  <xdr:twoCellAnchor editAs="oneCell">
    <xdr:from>
      <xdr:col>3</xdr:col>
      <xdr:colOff>36636</xdr:colOff>
      <xdr:row>63</xdr:row>
      <xdr:rowOff>29311</xdr:rowOff>
    </xdr:from>
    <xdr:to>
      <xdr:col>4</xdr:col>
      <xdr:colOff>845842</xdr:colOff>
      <xdr:row>74</xdr:row>
      <xdr:rowOff>117233</xdr:rowOff>
    </xdr:to>
    <xdr:pic>
      <xdr:nvPicPr>
        <xdr:cNvPr id="14" name="Рисунок 13" descr="Драйвер ITP-D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96559" y="14324138"/>
          <a:ext cx="1827648" cy="2183422"/>
        </a:xfrm>
        <a:prstGeom prst="rect">
          <a:avLst/>
        </a:prstGeom>
      </xdr:spPr>
    </xdr:pic>
    <xdr:clientData/>
  </xdr:twoCellAnchor>
  <xdr:twoCellAnchor editAs="oneCell">
    <xdr:from>
      <xdr:col>5</xdr:col>
      <xdr:colOff>21981</xdr:colOff>
      <xdr:row>62</xdr:row>
      <xdr:rowOff>168517</xdr:rowOff>
    </xdr:from>
    <xdr:to>
      <xdr:col>7</xdr:col>
      <xdr:colOff>644770</xdr:colOff>
      <xdr:row>74</xdr:row>
      <xdr:rowOff>67530</xdr:rowOff>
    </xdr:to>
    <xdr:pic>
      <xdr:nvPicPr>
        <xdr:cNvPr id="15" name="Рисунок 14" descr="Драйвер ITP-D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94231" y="14272844"/>
          <a:ext cx="2029558" cy="218501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1768079</xdr:colOff>
      <xdr:row>8</xdr:row>
      <xdr:rowOff>747346</xdr:rowOff>
    </xdr:from>
    <xdr:to>
      <xdr:col>1</xdr:col>
      <xdr:colOff>1201616</xdr:colOff>
      <xdr:row>12</xdr:row>
      <xdr:rowOff>119063</xdr:rowOff>
    </xdr:to>
    <xdr:cxnSp macro="">
      <xdr:nvCxnSpPr>
        <xdr:cNvPr id="2" name="Прямая со стрелкой 1"/>
        <xdr:cNvCxnSpPr/>
      </xdr:nvCxnSpPr>
      <xdr:spPr>
        <a:xfrm flipH="1">
          <a:off x="1768079" y="2725615"/>
          <a:ext cx="2730652" cy="16796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1208943</xdr:colOff>
      <xdr:row>8</xdr:row>
      <xdr:rowOff>740019</xdr:rowOff>
    </xdr:from>
    <xdr:to>
      <xdr:col>1</xdr:col>
      <xdr:colOff>1571625</xdr:colOff>
      <xdr:row>12</xdr:row>
      <xdr:rowOff>130969</xdr:rowOff>
    </xdr:to>
    <xdr:cxnSp macro="">
      <xdr:nvCxnSpPr>
        <xdr:cNvPr id="3" name="Прямая со стрелкой 2"/>
        <xdr:cNvCxnSpPr/>
      </xdr:nvCxnSpPr>
      <xdr:spPr>
        <a:xfrm>
          <a:off x="4506058" y="2718288"/>
          <a:ext cx="362682" cy="16989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1363811</xdr:colOff>
      <xdr:row>8</xdr:row>
      <xdr:rowOff>747346</xdr:rowOff>
    </xdr:from>
    <xdr:to>
      <xdr:col>2</xdr:col>
      <xdr:colOff>2930769</xdr:colOff>
      <xdr:row>12</xdr:row>
      <xdr:rowOff>164523</xdr:rowOff>
    </xdr:to>
    <xdr:cxnSp macro="">
      <xdr:nvCxnSpPr>
        <xdr:cNvPr id="4" name="Прямая со стрелкой 3"/>
        <xdr:cNvCxnSpPr/>
      </xdr:nvCxnSpPr>
      <xdr:spPr>
        <a:xfrm flipH="1">
          <a:off x="7071484" y="2725615"/>
          <a:ext cx="1566958" cy="17251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2930769</xdr:colOff>
      <xdr:row>8</xdr:row>
      <xdr:rowOff>754673</xdr:rowOff>
    </xdr:from>
    <xdr:to>
      <xdr:col>3</xdr:col>
      <xdr:colOff>1311852</xdr:colOff>
      <xdr:row>12</xdr:row>
      <xdr:rowOff>138545</xdr:rowOff>
    </xdr:to>
    <xdr:cxnSp macro="">
      <xdr:nvCxnSpPr>
        <xdr:cNvPr id="5" name="Прямая со стрелкой 4"/>
        <xdr:cNvCxnSpPr/>
      </xdr:nvCxnSpPr>
      <xdr:spPr>
        <a:xfrm>
          <a:off x="8638442" y="2732942"/>
          <a:ext cx="1480372" cy="169185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1512795</xdr:colOff>
      <xdr:row>8</xdr:row>
      <xdr:rowOff>754673</xdr:rowOff>
    </xdr:from>
    <xdr:to>
      <xdr:col>4</xdr:col>
      <xdr:colOff>3722077</xdr:colOff>
      <xdr:row>12</xdr:row>
      <xdr:rowOff>133070</xdr:rowOff>
    </xdr:to>
    <xdr:cxnSp macro="">
      <xdr:nvCxnSpPr>
        <xdr:cNvPr id="6" name="Прямая со стрелкой 5"/>
        <xdr:cNvCxnSpPr/>
      </xdr:nvCxnSpPr>
      <xdr:spPr>
        <a:xfrm flipH="1">
          <a:off x="13103987" y="2732942"/>
          <a:ext cx="2209282" cy="168637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3729404</xdr:colOff>
      <xdr:row>8</xdr:row>
      <xdr:rowOff>747346</xdr:rowOff>
    </xdr:from>
    <xdr:to>
      <xdr:col>5</xdr:col>
      <xdr:colOff>1266265</xdr:colOff>
      <xdr:row>12</xdr:row>
      <xdr:rowOff>67236</xdr:rowOff>
    </xdr:to>
    <xdr:cxnSp macro="">
      <xdr:nvCxnSpPr>
        <xdr:cNvPr id="7" name="Прямая со стрелкой 6"/>
        <xdr:cNvCxnSpPr/>
      </xdr:nvCxnSpPr>
      <xdr:spPr>
        <a:xfrm>
          <a:off x="15320596" y="2725615"/>
          <a:ext cx="1801131" cy="162787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190504</xdr:colOff>
      <xdr:row>16</xdr:row>
      <xdr:rowOff>18465</xdr:rowOff>
    </xdr:from>
    <xdr:to>
      <xdr:col>0</xdr:col>
      <xdr:colOff>3619500</xdr:colOff>
      <xdr:row>25</xdr:row>
      <xdr:rowOff>2905134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4" y="6138278"/>
          <a:ext cx="3428996" cy="4601169"/>
        </a:xfrm>
        <a:prstGeom prst="rect">
          <a:avLst/>
        </a:prstGeom>
      </xdr:spPr>
    </xdr:pic>
    <xdr:clientData/>
  </xdr:twoCellAnchor>
  <xdr:twoCellAnchor editAs="oneCell">
    <xdr:from>
      <xdr:col>1</xdr:col>
      <xdr:colOff>35417</xdr:colOff>
      <xdr:row>22</xdr:row>
      <xdr:rowOff>142876</xdr:rowOff>
    </xdr:from>
    <xdr:to>
      <xdr:col>1</xdr:col>
      <xdr:colOff>2595563</xdr:colOff>
      <xdr:row>25</xdr:row>
      <xdr:rowOff>2605598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542" y="7405689"/>
          <a:ext cx="2560146" cy="3034222"/>
        </a:xfrm>
        <a:prstGeom prst="rect">
          <a:avLst/>
        </a:prstGeom>
      </xdr:spPr>
    </xdr:pic>
    <xdr:clientData/>
  </xdr:twoCellAnchor>
  <xdr:twoCellAnchor editAs="oneCell">
    <xdr:from>
      <xdr:col>2</xdr:col>
      <xdr:colOff>139297</xdr:colOff>
      <xdr:row>17</xdr:row>
      <xdr:rowOff>58711</xdr:rowOff>
    </xdr:from>
    <xdr:to>
      <xdr:col>2</xdr:col>
      <xdr:colOff>3024187</xdr:colOff>
      <xdr:row>25</xdr:row>
      <xdr:rowOff>1824987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0485" y="6369024"/>
          <a:ext cx="2884890" cy="3290276"/>
        </a:xfrm>
        <a:prstGeom prst="rect">
          <a:avLst/>
        </a:prstGeom>
      </xdr:spPr>
    </xdr:pic>
    <xdr:clientData/>
  </xdr:twoCellAnchor>
  <xdr:twoCellAnchor editAs="oneCell">
    <xdr:from>
      <xdr:col>3</xdr:col>
      <xdr:colOff>171700</xdr:colOff>
      <xdr:row>19</xdr:row>
      <xdr:rowOff>47624</xdr:rowOff>
    </xdr:from>
    <xdr:to>
      <xdr:col>3</xdr:col>
      <xdr:colOff>2724730</xdr:colOff>
      <xdr:row>25</xdr:row>
      <xdr:rowOff>1864154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8513" y="6738937"/>
          <a:ext cx="2553030" cy="2959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123402</xdr:colOff>
      <xdr:row>15</xdr:row>
      <xdr:rowOff>71783</xdr:rowOff>
    </xdr:from>
    <xdr:to>
      <xdr:col>4</xdr:col>
      <xdr:colOff>3905249</xdr:colOff>
      <xdr:row>25</xdr:row>
      <xdr:rowOff>2047153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277" y="6001096"/>
          <a:ext cx="3781847" cy="3880370"/>
        </a:xfrm>
        <a:prstGeom prst="rect">
          <a:avLst/>
        </a:prstGeom>
      </xdr:spPr>
    </xdr:pic>
    <xdr:clientData/>
  </xdr:twoCellAnchor>
  <xdr:twoCellAnchor editAs="oneCell">
    <xdr:from>
      <xdr:col>5</xdr:col>
      <xdr:colOff>214787</xdr:colOff>
      <xdr:row>16</xdr:row>
      <xdr:rowOff>148219</xdr:rowOff>
    </xdr:from>
    <xdr:to>
      <xdr:col>5</xdr:col>
      <xdr:colOff>2833687</xdr:colOff>
      <xdr:row>25</xdr:row>
      <xdr:rowOff>1502894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0100" y="6268032"/>
          <a:ext cx="2618900" cy="3069175"/>
        </a:xfrm>
        <a:prstGeom prst="rect">
          <a:avLst/>
        </a:prstGeom>
      </xdr:spPr>
    </xdr:pic>
    <xdr:clientData/>
  </xdr:twoCellAnchor>
  <xdr:twoCellAnchor editAs="oneCell">
    <xdr:from>
      <xdr:col>6</xdr:col>
      <xdr:colOff>193902</xdr:colOff>
      <xdr:row>17</xdr:row>
      <xdr:rowOff>66179</xdr:rowOff>
    </xdr:from>
    <xdr:to>
      <xdr:col>6</xdr:col>
      <xdr:colOff>2786062</xdr:colOff>
      <xdr:row>25</xdr:row>
      <xdr:rowOff>1500630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2465" y="6376492"/>
          <a:ext cx="2592160" cy="2958451"/>
        </a:xfrm>
        <a:prstGeom prst="rect">
          <a:avLst/>
        </a:prstGeom>
      </xdr:spPr>
    </xdr:pic>
    <xdr:clientData/>
  </xdr:twoCellAnchor>
  <xdr:twoCellAnchor>
    <xdr:from>
      <xdr:col>6</xdr:col>
      <xdr:colOff>1626576</xdr:colOff>
      <xdr:row>8</xdr:row>
      <xdr:rowOff>732693</xdr:rowOff>
    </xdr:from>
    <xdr:to>
      <xdr:col>6</xdr:col>
      <xdr:colOff>1648557</xdr:colOff>
      <xdr:row>12</xdr:row>
      <xdr:rowOff>14654</xdr:rowOff>
    </xdr:to>
    <xdr:cxnSp macro="">
      <xdr:nvCxnSpPr>
        <xdr:cNvPr id="33" name="Прямая со стрелкой 32"/>
        <xdr:cNvCxnSpPr/>
      </xdr:nvCxnSpPr>
      <xdr:spPr>
        <a:xfrm>
          <a:off x="20625288" y="2710962"/>
          <a:ext cx="21981" cy="15899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405629</xdr:colOff>
      <xdr:row>14</xdr:row>
      <xdr:rowOff>95249</xdr:rowOff>
    </xdr:from>
    <xdr:to>
      <xdr:col>0</xdr:col>
      <xdr:colOff>2785110</xdr:colOff>
      <xdr:row>34</xdr:row>
      <xdr:rowOff>66675</xdr:rowOff>
    </xdr:to>
    <xdr:pic>
      <xdr:nvPicPr>
        <xdr:cNvPr id="2" name="Рисунок 1" descr="http://www.metalcity.ru/imagic.php?file=/%21upload/7ab27cc4a599412fe440d703412cc0ff.jpg&amp;width=850&amp;height=600&amp;nocrop=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29" y="6057899"/>
          <a:ext cx="2375671" cy="3781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114300</xdr:rowOff>
    </xdr:from>
    <xdr:to>
      <xdr:col>3</xdr:col>
      <xdr:colOff>495734</xdr:colOff>
      <xdr:row>15</xdr:row>
      <xdr:rowOff>180976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304800"/>
          <a:ext cx="2295958" cy="2733676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</xdr:row>
      <xdr:rowOff>142875</xdr:rowOff>
    </xdr:from>
    <xdr:to>
      <xdr:col>7</xdr:col>
      <xdr:colOff>263913</xdr:colOff>
      <xdr:row>15</xdr:row>
      <xdr:rowOff>163066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33375"/>
          <a:ext cx="1873638" cy="2687191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</xdr:row>
      <xdr:rowOff>76200</xdr:rowOff>
    </xdr:from>
    <xdr:to>
      <xdr:col>11</xdr:col>
      <xdr:colOff>457474</xdr:colOff>
      <xdr:row>15</xdr:row>
      <xdr:rowOff>172974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266700"/>
          <a:ext cx="2152924" cy="2763774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228601</xdr:colOff>
      <xdr:row>1</xdr:row>
      <xdr:rowOff>95250</xdr:rowOff>
    </xdr:from>
    <xdr:to>
      <xdr:col>15</xdr:col>
      <xdr:colOff>330073</xdr:colOff>
      <xdr:row>15</xdr:row>
      <xdr:rowOff>172593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285750"/>
          <a:ext cx="1930272" cy="27443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17</xdr:row>
      <xdr:rowOff>44984</xdr:rowOff>
    </xdr:from>
    <xdr:to>
      <xdr:col>3</xdr:col>
      <xdr:colOff>323850</xdr:colOff>
      <xdr:row>31</xdr:row>
      <xdr:rowOff>168402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293009"/>
          <a:ext cx="1990725" cy="2790418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17</xdr:row>
      <xdr:rowOff>64500</xdr:rowOff>
    </xdr:from>
    <xdr:to>
      <xdr:col>7</xdr:col>
      <xdr:colOff>266700</xdr:colOff>
      <xdr:row>31</xdr:row>
      <xdr:rowOff>148590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3312525"/>
          <a:ext cx="1838325" cy="275109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200026</xdr:colOff>
      <xdr:row>17</xdr:row>
      <xdr:rowOff>38100</xdr:rowOff>
    </xdr:from>
    <xdr:to>
      <xdr:col>11</xdr:col>
      <xdr:colOff>310166</xdr:colOff>
      <xdr:row>31</xdr:row>
      <xdr:rowOff>175640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6" y="3286125"/>
          <a:ext cx="1938940" cy="2804540"/>
        </a:xfrm>
        <a:prstGeom prst="rect">
          <a:avLst/>
        </a:prstGeom>
      </xdr:spPr>
    </xdr:pic>
    <xdr:clientData/>
  </xdr:twoCellAnchor>
  <xdr:twoCellAnchor editAs="oneCell">
    <xdr:from>
      <xdr:col>12</xdr:col>
      <xdr:colOff>219075</xdr:colOff>
      <xdr:row>17</xdr:row>
      <xdr:rowOff>40403</xdr:rowOff>
    </xdr:from>
    <xdr:to>
      <xdr:col>15</xdr:col>
      <xdr:colOff>352425</xdr:colOff>
      <xdr:row>31</xdr:row>
      <xdr:rowOff>163069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3288428"/>
          <a:ext cx="1962150" cy="2789666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33</xdr:row>
      <xdr:rowOff>47166</xdr:rowOff>
    </xdr:from>
    <xdr:to>
      <xdr:col>3</xdr:col>
      <xdr:colOff>304800</xdr:colOff>
      <xdr:row>47</xdr:row>
      <xdr:rowOff>165354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352716"/>
          <a:ext cx="1876425" cy="2785188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33</xdr:row>
      <xdr:rowOff>39930</xdr:rowOff>
    </xdr:from>
    <xdr:to>
      <xdr:col>7</xdr:col>
      <xdr:colOff>409575</xdr:colOff>
      <xdr:row>47</xdr:row>
      <xdr:rowOff>185166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345480"/>
          <a:ext cx="2076450" cy="2812236"/>
        </a:xfrm>
        <a:prstGeom prst="rect">
          <a:avLst/>
        </a:prstGeom>
      </xdr:spPr>
    </xdr:pic>
    <xdr:clientData/>
  </xdr:twoCellAnchor>
  <xdr:twoCellAnchor editAs="oneCell">
    <xdr:from>
      <xdr:col>8</xdr:col>
      <xdr:colOff>247649</xdr:colOff>
      <xdr:row>33</xdr:row>
      <xdr:rowOff>57150</xdr:rowOff>
    </xdr:from>
    <xdr:to>
      <xdr:col>11</xdr:col>
      <xdr:colOff>284327</xdr:colOff>
      <xdr:row>47</xdr:row>
      <xdr:rowOff>167639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49" y="6362700"/>
          <a:ext cx="1865478" cy="2777489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228601</xdr:colOff>
      <xdr:row>33</xdr:row>
      <xdr:rowOff>60076</xdr:rowOff>
    </xdr:from>
    <xdr:to>
      <xdr:col>15</xdr:col>
      <xdr:colOff>457201</xdr:colOff>
      <xdr:row>47</xdr:row>
      <xdr:rowOff>164971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6365626"/>
          <a:ext cx="2057400" cy="27718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49</xdr:row>
      <xdr:rowOff>38346</xdr:rowOff>
    </xdr:from>
    <xdr:to>
      <xdr:col>3</xdr:col>
      <xdr:colOff>266701</xdr:colOff>
      <xdr:row>63</xdr:row>
      <xdr:rowOff>148589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9401421"/>
          <a:ext cx="1790700" cy="2777243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49</xdr:row>
      <xdr:rowOff>37743</xdr:rowOff>
    </xdr:from>
    <xdr:to>
      <xdr:col>7</xdr:col>
      <xdr:colOff>314325</xdr:colOff>
      <xdr:row>63</xdr:row>
      <xdr:rowOff>154305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9400818"/>
          <a:ext cx="1905000" cy="2783562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49</xdr:row>
      <xdr:rowOff>26681</xdr:rowOff>
    </xdr:from>
    <xdr:to>
      <xdr:col>11</xdr:col>
      <xdr:colOff>352425</xdr:colOff>
      <xdr:row>63</xdr:row>
      <xdr:rowOff>163449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9389756"/>
          <a:ext cx="1952624" cy="2803768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51</xdr:row>
      <xdr:rowOff>131089</xdr:rowOff>
    </xdr:from>
    <xdr:to>
      <xdr:col>15</xdr:col>
      <xdr:colOff>400050</xdr:colOff>
      <xdr:row>60</xdr:row>
      <xdr:rowOff>182499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9875164"/>
          <a:ext cx="2000250" cy="176591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66</xdr:row>
      <xdr:rowOff>181848</xdr:rowOff>
    </xdr:from>
    <xdr:to>
      <xdr:col>3</xdr:col>
      <xdr:colOff>400050</xdr:colOff>
      <xdr:row>76</xdr:row>
      <xdr:rowOff>56388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2792948"/>
          <a:ext cx="1971675" cy="177954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66</xdr:row>
      <xdr:rowOff>38525</xdr:rowOff>
    </xdr:from>
    <xdr:to>
      <xdr:col>7</xdr:col>
      <xdr:colOff>533400</xdr:colOff>
      <xdr:row>77</xdr:row>
      <xdr:rowOff>10287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2649625"/>
          <a:ext cx="2143125" cy="206726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310597</xdr:colOff>
      <xdr:row>22</xdr:row>
      <xdr:rowOff>122169</xdr:rowOff>
    </xdr:from>
    <xdr:to>
      <xdr:col>5</xdr:col>
      <xdr:colOff>190499</xdr:colOff>
      <xdr:row>29</xdr:row>
      <xdr:rowOff>19675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314" y="5580408"/>
          <a:ext cx="716446" cy="1545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36402</xdr:colOff>
      <xdr:row>24</xdr:row>
      <xdr:rowOff>0</xdr:rowOff>
    </xdr:from>
    <xdr:to>
      <xdr:col>3</xdr:col>
      <xdr:colOff>974793</xdr:colOff>
      <xdr:row>28</xdr:row>
      <xdr:rowOff>142875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359" y="5839239"/>
          <a:ext cx="938391" cy="107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23</xdr:row>
      <xdr:rowOff>149087</xdr:rowOff>
    </xdr:from>
    <xdr:to>
      <xdr:col>7</xdr:col>
      <xdr:colOff>645120</xdr:colOff>
      <xdr:row>29</xdr:row>
      <xdr:rowOff>38099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276" y="5797826"/>
          <a:ext cx="1094866" cy="134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134468</xdr:colOff>
      <xdr:row>16</xdr:row>
      <xdr:rowOff>56029</xdr:rowOff>
    </xdr:from>
    <xdr:to>
      <xdr:col>0</xdr:col>
      <xdr:colOff>2957792</xdr:colOff>
      <xdr:row>30</xdr:row>
      <xdr:rowOff>130034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8" y="4056529"/>
          <a:ext cx="2823324" cy="3365174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18</xdr:row>
      <xdr:rowOff>22411</xdr:rowOff>
    </xdr:from>
    <xdr:to>
      <xdr:col>2</xdr:col>
      <xdr:colOff>1711696</xdr:colOff>
      <xdr:row>27</xdr:row>
      <xdr:rowOff>336175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3" y="4381499"/>
          <a:ext cx="2608167" cy="2342029"/>
        </a:xfrm>
        <a:prstGeom prst="rect">
          <a:avLst/>
        </a:prstGeom>
      </xdr:spPr>
    </xdr:pic>
    <xdr:clientData/>
  </xdr:twoCellAnchor>
  <xdr:twoCellAnchor editAs="oneCell">
    <xdr:from>
      <xdr:col>1</xdr:col>
      <xdr:colOff>660268</xdr:colOff>
      <xdr:row>32</xdr:row>
      <xdr:rowOff>38728</xdr:rowOff>
    </xdr:from>
    <xdr:to>
      <xdr:col>2</xdr:col>
      <xdr:colOff>1337803</xdr:colOff>
      <xdr:row>49</xdr:row>
      <xdr:rowOff>97808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926537">
          <a:off x="2925784" y="8917462"/>
          <a:ext cx="3297580" cy="1630035"/>
        </a:xfrm>
        <a:prstGeom prst="rect">
          <a:avLst/>
        </a:prstGeom>
      </xdr:spPr>
    </xdr:pic>
    <xdr:clientData/>
  </xdr:twoCellAnchor>
  <xdr:twoCellAnchor editAs="oneCell">
    <xdr:from>
      <xdr:col>2</xdr:col>
      <xdr:colOff>1471552</xdr:colOff>
      <xdr:row>35</xdr:row>
      <xdr:rowOff>158397</xdr:rowOff>
    </xdr:from>
    <xdr:to>
      <xdr:col>4</xdr:col>
      <xdr:colOff>95600</xdr:colOff>
      <xdr:row>48</xdr:row>
      <xdr:rowOff>97295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156522">
          <a:off x="5027108" y="9271091"/>
          <a:ext cx="2415398" cy="1422933"/>
        </a:xfrm>
        <a:prstGeom prst="rect">
          <a:avLst/>
        </a:prstGeom>
      </xdr:spPr>
    </xdr:pic>
    <xdr:clientData/>
  </xdr:twoCellAnchor>
  <xdr:twoCellAnchor editAs="oneCell">
    <xdr:from>
      <xdr:col>5</xdr:col>
      <xdr:colOff>45118</xdr:colOff>
      <xdr:row>32</xdr:row>
      <xdr:rowOff>44856</xdr:rowOff>
    </xdr:from>
    <xdr:to>
      <xdr:col>7</xdr:col>
      <xdr:colOff>559378</xdr:colOff>
      <xdr:row>39</xdr:row>
      <xdr:rowOff>141143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0289" y="8291501"/>
          <a:ext cx="1917944" cy="1429787"/>
        </a:xfrm>
        <a:prstGeom prst="rect">
          <a:avLst/>
        </a:prstGeom>
      </xdr:spPr>
    </xdr:pic>
    <xdr:clientData/>
  </xdr:twoCellAnchor>
  <xdr:twoCellAnchor editAs="oneCell">
    <xdr:from>
      <xdr:col>5</xdr:col>
      <xdr:colOff>34980</xdr:colOff>
      <xdr:row>43</xdr:row>
      <xdr:rowOff>140806</xdr:rowOff>
    </xdr:from>
    <xdr:to>
      <xdr:col>7</xdr:col>
      <xdr:colOff>622523</xdr:colOff>
      <xdr:row>50</xdr:row>
      <xdr:rowOff>103342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241" y="10270436"/>
          <a:ext cx="1987304" cy="1296036"/>
        </a:xfrm>
        <a:prstGeom prst="rect">
          <a:avLst/>
        </a:prstGeom>
      </xdr:spPr>
    </xdr:pic>
    <xdr:clientData/>
  </xdr:twoCellAnchor>
  <xdr:twoCellAnchor editAs="oneCell">
    <xdr:from>
      <xdr:col>4</xdr:col>
      <xdr:colOff>159805</xdr:colOff>
      <xdr:row>15</xdr:row>
      <xdr:rowOff>39460</xdr:rowOff>
    </xdr:from>
    <xdr:to>
      <xdr:col>7</xdr:col>
      <xdr:colOff>356152</xdr:colOff>
      <xdr:row>20</xdr:row>
      <xdr:rowOff>305272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9522" y="3866025"/>
          <a:ext cx="2432652" cy="1367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18</xdr:row>
      <xdr:rowOff>47625</xdr:rowOff>
    </xdr:from>
    <xdr:to>
      <xdr:col>4</xdr:col>
      <xdr:colOff>838200</xdr:colOff>
      <xdr:row>24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6838950"/>
          <a:ext cx="5905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54428</xdr:colOff>
      <xdr:row>11</xdr:row>
      <xdr:rowOff>67498</xdr:rowOff>
    </xdr:from>
    <xdr:to>
      <xdr:col>7</xdr:col>
      <xdr:colOff>517073</xdr:colOff>
      <xdr:row>16</xdr:row>
      <xdr:rowOff>52538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1" y="5020498"/>
          <a:ext cx="1088572" cy="1236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19</xdr:row>
      <xdr:rowOff>142875</xdr:rowOff>
    </xdr:from>
    <xdr:to>
      <xdr:col>7</xdr:col>
      <xdr:colOff>485776</xdr:colOff>
      <xdr:row>24</xdr:row>
      <xdr:rowOff>38100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7124700"/>
          <a:ext cx="9429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42430</xdr:colOff>
      <xdr:row>11</xdr:row>
      <xdr:rowOff>114300</xdr:rowOff>
    </xdr:from>
    <xdr:to>
      <xdr:col>0</xdr:col>
      <xdr:colOff>3008130</xdr:colOff>
      <xdr:row>23</xdr:row>
      <xdr:rowOff>38835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0" y="5095875"/>
          <a:ext cx="2965700" cy="3014715"/>
        </a:xfrm>
        <a:prstGeom prst="rect">
          <a:avLst/>
        </a:prstGeom>
      </xdr:spPr>
    </xdr:pic>
    <xdr:clientData/>
  </xdr:twoCellAnchor>
  <xdr:twoCellAnchor editAs="oneCell">
    <xdr:from>
      <xdr:col>1</xdr:col>
      <xdr:colOff>13606</xdr:colOff>
      <xdr:row>10</xdr:row>
      <xdr:rowOff>176893</xdr:rowOff>
    </xdr:from>
    <xdr:to>
      <xdr:col>2</xdr:col>
      <xdr:colOff>1129392</xdr:colOff>
      <xdr:row>24</xdr:row>
      <xdr:rowOff>52079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35" y="4939393"/>
          <a:ext cx="2068286" cy="3345006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26</xdr:row>
      <xdr:rowOff>30171</xdr:rowOff>
    </xdr:from>
    <xdr:to>
      <xdr:col>5</xdr:col>
      <xdr:colOff>168648</xdr:colOff>
      <xdr:row>43</xdr:row>
      <xdr:rowOff>160026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559" y="6473553"/>
          <a:ext cx="2454088" cy="3368355"/>
        </a:xfrm>
        <a:prstGeom prst="rect">
          <a:avLst/>
        </a:prstGeom>
      </xdr:spPr>
    </xdr:pic>
    <xdr:clientData/>
  </xdr:twoCellAnchor>
  <xdr:twoCellAnchor editAs="oneCell">
    <xdr:from>
      <xdr:col>0</xdr:col>
      <xdr:colOff>795626</xdr:colOff>
      <xdr:row>26</xdr:row>
      <xdr:rowOff>33618</xdr:rowOff>
    </xdr:from>
    <xdr:to>
      <xdr:col>2</xdr:col>
      <xdr:colOff>115272</xdr:colOff>
      <xdr:row>43</xdr:row>
      <xdr:rowOff>125140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26" y="6723530"/>
          <a:ext cx="3364970" cy="333002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24</xdr:row>
      <xdr:rowOff>0</xdr:rowOff>
    </xdr:from>
    <xdr:to>
      <xdr:col>0</xdr:col>
      <xdr:colOff>680357</xdr:colOff>
      <xdr:row>34</xdr:row>
      <xdr:rowOff>59620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560712"/>
          <a:ext cx="1870982" cy="2755195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8</xdr:row>
      <xdr:rowOff>138377</xdr:rowOff>
    </xdr:from>
    <xdr:to>
      <xdr:col>1</xdr:col>
      <xdr:colOff>862852</xdr:colOff>
      <xdr:row>14</xdr:row>
      <xdr:rowOff>138213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2043377"/>
          <a:ext cx="3227294" cy="2978563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8</xdr:row>
      <xdr:rowOff>145676</xdr:rowOff>
    </xdr:from>
    <xdr:to>
      <xdr:col>3</xdr:col>
      <xdr:colOff>1835041</xdr:colOff>
      <xdr:row>14</xdr:row>
      <xdr:rowOff>156858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854" y="2050676"/>
          <a:ext cx="2956188" cy="2989909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</xdr:colOff>
      <xdr:row>8</xdr:row>
      <xdr:rowOff>162963</xdr:rowOff>
    </xdr:from>
    <xdr:to>
      <xdr:col>8</xdr:col>
      <xdr:colOff>571498</xdr:colOff>
      <xdr:row>14</xdr:row>
      <xdr:rowOff>122342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2676" y="2067963"/>
          <a:ext cx="2588557" cy="2938106"/>
        </a:xfrm>
        <a:prstGeom prst="rect">
          <a:avLst/>
        </a:prstGeom>
      </xdr:spPr>
    </xdr:pic>
    <xdr:clientData/>
  </xdr:twoCellAnchor>
  <xdr:twoCellAnchor editAs="oneCell">
    <xdr:from>
      <xdr:col>0</xdr:col>
      <xdr:colOff>218514</xdr:colOff>
      <xdr:row>17</xdr:row>
      <xdr:rowOff>14522</xdr:rowOff>
    </xdr:from>
    <xdr:to>
      <xdr:col>2</xdr:col>
      <xdr:colOff>184094</xdr:colOff>
      <xdr:row>22</xdr:row>
      <xdr:rowOff>76163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14" y="5875198"/>
          <a:ext cx="3439404" cy="5126700"/>
        </a:xfrm>
        <a:prstGeom prst="rect">
          <a:avLst/>
        </a:prstGeom>
      </xdr:spPr>
    </xdr:pic>
    <xdr:clientData/>
  </xdr:twoCellAnchor>
  <xdr:twoCellAnchor editAs="oneCell">
    <xdr:from>
      <xdr:col>3</xdr:col>
      <xdr:colOff>69279</xdr:colOff>
      <xdr:row>18</xdr:row>
      <xdr:rowOff>153292</xdr:rowOff>
    </xdr:from>
    <xdr:to>
      <xdr:col>4</xdr:col>
      <xdr:colOff>1731819</xdr:colOff>
      <xdr:row>21</xdr:row>
      <xdr:rowOff>3947725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870" y="6197337"/>
          <a:ext cx="3619494" cy="436593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303322</xdr:colOff>
      <xdr:row>24</xdr:row>
      <xdr:rowOff>180975</xdr:rowOff>
    </xdr:from>
    <xdr:to>
      <xdr:col>0</xdr:col>
      <xdr:colOff>3162300</xdr:colOff>
      <xdr:row>38</xdr:row>
      <xdr:rowOff>47625</xdr:rowOff>
    </xdr:to>
    <xdr:pic>
      <xdr:nvPicPr>
        <xdr:cNvPr id="2" name="Рисунок 1" descr="ДОП ОПЦИИ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22" y="4467225"/>
          <a:ext cx="2858978" cy="2533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354107</xdr:colOff>
      <xdr:row>40</xdr:row>
      <xdr:rowOff>140074</xdr:rowOff>
    </xdr:from>
    <xdr:to>
      <xdr:col>0</xdr:col>
      <xdr:colOff>3771900</xdr:colOff>
      <xdr:row>59</xdr:row>
      <xdr:rowOff>57150</xdr:rowOff>
    </xdr:to>
    <xdr:pic>
      <xdr:nvPicPr>
        <xdr:cNvPr id="3" name="Рисунок 2" descr="ДОП ОПЦИИ(3)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07" y="7674349"/>
          <a:ext cx="3417793" cy="35365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412375</xdr:colOff>
      <xdr:row>24</xdr:row>
      <xdr:rowOff>137831</xdr:rowOff>
    </xdr:from>
    <xdr:to>
      <xdr:col>2</xdr:col>
      <xdr:colOff>847725</xdr:colOff>
      <xdr:row>37</xdr:row>
      <xdr:rowOff>142875</xdr:rowOff>
    </xdr:to>
    <xdr:pic>
      <xdr:nvPicPr>
        <xdr:cNvPr id="4" name="Рисунок 3" descr="ДОП ОПЦИИ(2)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075" y="4424081"/>
          <a:ext cx="1578350" cy="2481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36420</xdr:colOff>
      <xdr:row>40</xdr:row>
      <xdr:rowOff>123825</xdr:rowOff>
    </xdr:from>
    <xdr:to>
      <xdr:col>2</xdr:col>
      <xdr:colOff>876300</xdr:colOff>
      <xdr:row>50</xdr:row>
      <xdr:rowOff>187140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120" y="7658100"/>
          <a:ext cx="1982880" cy="1968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95251</xdr:colOff>
      <xdr:row>53</xdr:row>
      <xdr:rowOff>9525</xdr:rowOff>
    </xdr:from>
    <xdr:to>
      <xdr:col>2</xdr:col>
      <xdr:colOff>819150</xdr:colOff>
      <xdr:row>61</xdr:row>
      <xdr:rowOff>95062</xdr:rowOff>
    </xdr:to>
    <xdr:pic>
      <xdr:nvPicPr>
        <xdr:cNvPr id="6" name="Рисунок 5" descr="C:\Users\osokines\Desktop\нестандарт\регулируемая ножка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10020300"/>
          <a:ext cx="1866899" cy="1609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291357</xdr:colOff>
      <xdr:row>27</xdr:row>
      <xdr:rowOff>44818</xdr:rowOff>
    </xdr:from>
    <xdr:to>
      <xdr:col>1</xdr:col>
      <xdr:colOff>1357417</xdr:colOff>
      <xdr:row>33</xdr:row>
      <xdr:rowOff>1780288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7" y="4314259"/>
          <a:ext cx="3251207" cy="2923295"/>
        </a:xfrm>
        <a:prstGeom prst="rect">
          <a:avLst/>
        </a:prstGeom>
      </xdr:spPr>
    </xdr:pic>
    <xdr:clientData/>
  </xdr:twoCellAnchor>
  <xdr:twoCellAnchor editAs="oneCell">
    <xdr:from>
      <xdr:col>0</xdr:col>
      <xdr:colOff>667270</xdr:colOff>
      <xdr:row>35</xdr:row>
      <xdr:rowOff>168006</xdr:rowOff>
    </xdr:from>
    <xdr:to>
      <xdr:col>1</xdr:col>
      <xdr:colOff>969818</xdr:colOff>
      <xdr:row>43</xdr:row>
      <xdr:rowOff>2098853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70" y="8307551"/>
          <a:ext cx="2484639" cy="3454847"/>
        </a:xfrm>
        <a:prstGeom prst="rect">
          <a:avLst/>
        </a:prstGeom>
      </xdr:spPr>
    </xdr:pic>
    <xdr:clientData/>
  </xdr:twoCellAnchor>
  <xdr:twoCellAnchor editAs="oneCell">
    <xdr:from>
      <xdr:col>2</xdr:col>
      <xdr:colOff>1187162</xdr:colOff>
      <xdr:row>35</xdr:row>
      <xdr:rowOff>98182</xdr:rowOff>
    </xdr:from>
    <xdr:to>
      <xdr:col>4</xdr:col>
      <xdr:colOff>647700</xdr:colOff>
      <xdr:row>43</xdr:row>
      <xdr:rowOff>2143582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562" y="9508882"/>
          <a:ext cx="3022888" cy="3569400"/>
        </a:xfrm>
        <a:prstGeom prst="rect">
          <a:avLst/>
        </a:prstGeom>
      </xdr:spPr>
    </xdr:pic>
    <xdr:clientData/>
  </xdr:twoCellAnchor>
  <xdr:twoCellAnchor editAs="oneCell">
    <xdr:from>
      <xdr:col>2</xdr:col>
      <xdr:colOff>694764</xdr:colOff>
      <xdr:row>25</xdr:row>
      <xdr:rowOff>88672</xdr:rowOff>
    </xdr:from>
    <xdr:to>
      <xdr:col>4</xdr:col>
      <xdr:colOff>1053359</xdr:colOff>
      <xdr:row>33</xdr:row>
      <xdr:rowOff>2214286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646" y="5389054"/>
          <a:ext cx="3922066" cy="36944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380996</xdr:colOff>
      <xdr:row>21</xdr:row>
      <xdr:rowOff>150168</xdr:rowOff>
    </xdr:from>
    <xdr:to>
      <xdr:col>1</xdr:col>
      <xdr:colOff>1333497</xdr:colOff>
      <xdr:row>29</xdr:row>
      <xdr:rowOff>2112964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6" y="4756804"/>
          <a:ext cx="3827319" cy="3538751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415638</xdr:colOff>
      <xdr:row>21</xdr:row>
      <xdr:rowOff>112038</xdr:rowOff>
    </xdr:from>
    <xdr:to>
      <xdr:col>4</xdr:col>
      <xdr:colOff>1039090</xdr:colOff>
      <xdr:row>29</xdr:row>
      <xdr:rowOff>2194077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229" y="4718674"/>
          <a:ext cx="4190997" cy="365799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82443</xdr:colOff>
      <xdr:row>7</xdr:row>
      <xdr:rowOff>47079</xdr:rowOff>
    </xdr:from>
    <xdr:to>
      <xdr:col>7</xdr:col>
      <xdr:colOff>67235</xdr:colOff>
      <xdr:row>26</xdr:row>
      <xdr:rowOff>108531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9619" y="1727961"/>
          <a:ext cx="2875910" cy="36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112060</xdr:colOff>
      <xdr:row>7</xdr:row>
      <xdr:rowOff>118207</xdr:rowOff>
    </xdr:from>
    <xdr:to>
      <xdr:col>0</xdr:col>
      <xdr:colOff>1770531</xdr:colOff>
      <xdr:row>16</xdr:row>
      <xdr:rowOff>106821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0" y="1799089"/>
          <a:ext cx="1658471" cy="1703114"/>
        </a:xfrm>
        <a:prstGeom prst="rect">
          <a:avLst/>
        </a:prstGeom>
      </xdr:spPr>
    </xdr:pic>
    <xdr:clientData/>
  </xdr:twoCellAnchor>
  <xdr:twoCellAnchor editAs="oneCell">
    <xdr:from>
      <xdr:col>1</xdr:col>
      <xdr:colOff>311208</xdr:colOff>
      <xdr:row>7</xdr:row>
      <xdr:rowOff>117258</xdr:rowOff>
    </xdr:from>
    <xdr:to>
      <xdr:col>1</xdr:col>
      <xdr:colOff>1781735</xdr:colOff>
      <xdr:row>16</xdr:row>
      <xdr:rowOff>159091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061" y="1798140"/>
          <a:ext cx="1470527" cy="1756333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210675</xdr:colOff>
      <xdr:row>7</xdr:row>
      <xdr:rowOff>89648</xdr:rowOff>
    </xdr:from>
    <xdr:to>
      <xdr:col>3</xdr:col>
      <xdr:colOff>1836305</xdr:colOff>
      <xdr:row>26</xdr:row>
      <xdr:rowOff>11779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763" y="1770530"/>
          <a:ext cx="3037571" cy="35416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5</xdr:row>
      <xdr:rowOff>142336</xdr:rowOff>
    </xdr:from>
    <xdr:to>
      <xdr:col>3</xdr:col>
      <xdr:colOff>2047874</xdr:colOff>
      <xdr:row>24</xdr:row>
      <xdr:rowOff>113918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4" y="1285336"/>
          <a:ext cx="3267075" cy="3591082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5</xdr:row>
      <xdr:rowOff>65941</xdr:rowOff>
    </xdr:from>
    <xdr:to>
      <xdr:col>1</xdr:col>
      <xdr:colOff>2190750</xdr:colOff>
      <xdr:row>24</xdr:row>
      <xdr:rowOff>165735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08941"/>
          <a:ext cx="3971925" cy="3719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13</xdr:row>
      <xdr:rowOff>171450</xdr:rowOff>
    </xdr:from>
    <xdr:to>
      <xdr:col>1</xdr:col>
      <xdr:colOff>398281</xdr:colOff>
      <xdr:row>33</xdr:row>
      <xdr:rowOff>142876</xdr:rowOff>
    </xdr:to>
    <xdr:pic>
      <xdr:nvPicPr>
        <xdr:cNvPr id="2" name="Рисунок 1" descr="http://www.metalcity.ru/imagic.php?file=/%21upload/7ab27cc4a599412fe440d703412cc0ff.jpg&amp;width=850&amp;height=600&amp;nocrop=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762375"/>
          <a:ext cx="2379481" cy="3781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196279</xdr:colOff>
      <xdr:row>60</xdr:row>
      <xdr:rowOff>92638</xdr:rowOff>
    </xdr:from>
    <xdr:to>
      <xdr:col>7</xdr:col>
      <xdr:colOff>1547090</xdr:colOff>
      <xdr:row>77</xdr:row>
      <xdr:rowOff>132762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804" y="16542313"/>
          <a:ext cx="6465736" cy="3278624"/>
        </a:xfrm>
        <a:prstGeom prst="rect">
          <a:avLst/>
        </a:prstGeom>
      </xdr:spPr>
    </xdr:pic>
    <xdr:clientData/>
  </xdr:twoCellAnchor>
  <xdr:twoCellAnchor editAs="oneCell">
    <xdr:from>
      <xdr:col>0</xdr:col>
      <xdr:colOff>480975</xdr:colOff>
      <xdr:row>19</xdr:row>
      <xdr:rowOff>113142</xdr:rowOff>
    </xdr:from>
    <xdr:to>
      <xdr:col>2</xdr:col>
      <xdr:colOff>888999</xdr:colOff>
      <xdr:row>59</xdr:row>
      <xdr:rowOff>519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975" y="8742792"/>
          <a:ext cx="5389599" cy="7507377"/>
        </a:xfrm>
        <a:prstGeom prst="rect">
          <a:avLst/>
        </a:prstGeom>
      </xdr:spPr>
    </xdr:pic>
    <xdr:clientData/>
  </xdr:twoCellAnchor>
  <xdr:twoCellAnchor editAs="oneCell">
    <xdr:from>
      <xdr:col>4</xdr:col>
      <xdr:colOff>189650</xdr:colOff>
      <xdr:row>19</xdr:row>
      <xdr:rowOff>116367</xdr:rowOff>
    </xdr:from>
    <xdr:to>
      <xdr:col>7</xdr:col>
      <xdr:colOff>746124</xdr:colOff>
      <xdr:row>58</xdr:row>
      <xdr:rowOff>138272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1175" y="8746017"/>
          <a:ext cx="5671399" cy="7451405"/>
        </a:xfrm>
        <a:prstGeom prst="rect">
          <a:avLst/>
        </a:prstGeom>
      </xdr:spPr>
    </xdr:pic>
    <xdr:clientData/>
  </xdr:twoCellAnchor>
  <xdr:twoCellAnchor editAs="oneCell">
    <xdr:from>
      <xdr:col>0</xdr:col>
      <xdr:colOff>138550</xdr:colOff>
      <xdr:row>60</xdr:row>
      <xdr:rowOff>82851</xdr:rowOff>
    </xdr:from>
    <xdr:to>
      <xdr:col>3</xdr:col>
      <xdr:colOff>71658</xdr:colOff>
      <xdr:row>77</xdr:row>
      <xdr:rowOff>36860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50" y="16532526"/>
          <a:ext cx="6619658" cy="31925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6</xdr:row>
      <xdr:rowOff>37647</xdr:rowOff>
    </xdr:from>
    <xdr:to>
      <xdr:col>1</xdr:col>
      <xdr:colOff>1019176</xdr:colOff>
      <xdr:row>21</xdr:row>
      <xdr:rowOff>155519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61622"/>
          <a:ext cx="2800350" cy="297537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7</xdr:row>
      <xdr:rowOff>33989</xdr:rowOff>
    </xdr:from>
    <xdr:to>
      <xdr:col>3</xdr:col>
      <xdr:colOff>1209675</xdr:colOff>
      <xdr:row>21</xdr:row>
      <xdr:rowOff>104013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548464"/>
          <a:ext cx="2390774" cy="2737024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7</xdr:row>
      <xdr:rowOff>123824</xdr:rowOff>
    </xdr:from>
    <xdr:to>
      <xdr:col>6</xdr:col>
      <xdr:colOff>539638</xdr:colOff>
      <xdr:row>21</xdr:row>
      <xdr:rowOff>116203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638299"/>
          <a:ext cx="1977913" cy="2659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298552</xdr:colOff>
      <xdr:row>12</xdr:row>
      <xdr:rowOff>57361</xdr:rowOff>
    </xdr:from>
    <xdr:to>
      <xdr:col>2</xdr:col>
      <xdr:colOff>714375</xdr:colOff>
      <xdr:row>25</xdr:row>
      <xdr:rowOff>543399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302" y="3095836"/>
          <a:ext cx="1568348" cy="2962538"/>
        </a:xfrm>
        <a:prstGeom prst="rect">
          <a:avLst/>
        </a:prstGeom>
      </xdr:spPr>
    </xdr:pic>
    <xdr:clientData/>
  </xdr:twoCellAnchor>
  <xdr:twoCellAnchor editAs="oneCell">
    <xdr:from>
      <xdr:col>3</xdr:col>
      <xdr:colOff>85985</xdr:colOff>
      <xdr:row>12</xdr:row>
      <xdr:rowOff>132318</xdr:rowOff>
    </xdr:from>
    <xdr:to>
      <xdr:col>4</xdr:col>
      <xdr:colOff>228600</xdr:colOff>
      <xdr:row>25</xdr:row>
      <xdr:rowOff>565419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685" y="3170793"/>
          <a:ext cx="1761865" cy="2909601"/>
        </a:xfrm>
        <a:prstGeom prst="rect">
          <a:avLst/>
        </a:prstGeom>
      </xdr:spPr>
    </xdr:pic>
    <xdr:clientData/>
  </xdr:twoCellAnchor>
  <xdr:twoCellAnchor editAs="oneCell">
    <xdr:from>
      <xdr:col>5</xdr:col>
      <xdr:colOff>293076</xdr:colOff>
      <xdr:row>12</xdr:row>
      <xdr:rowOff>130355</xdr:rowOff>
    </xdr:from>
    <xdr:to>
      <xdr:col>7</xdr:col>
      <xdr:colOff>356194</xdr:colOff>
      <xdr:row>25</xdr:row>
      <xdr:rowOff>562248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36374">
          <a:off x="7507228" y="3145225"/>
          <a:ext cx="1910140" cy="290839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122468</xdr:colOff>
      <xdr:row>12</xdr:row>
      <xdr:rowOff>127921</xdr:rowOff>
    </xdr:from>
    <xdr:to>
      <xdr:col>0</xdr:col>
      <xdr:colOff>1800225</xdr:colOff>
      <xdr:row>25</xdr:row>
      <xdr:rowOff>509948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8" y="3166396"/>
          <a:ext cx="1677757" cy="2858527"/>
        </a:xfrm>
        <a:prstGeom prst="rect">
          <a:avLst/>
        </a:prstGeom>
      </xdr:spPr>
    </xdr:pic>
    <xdr:clientData/>
  </xdr:twoCellAnchor>
  <xdr:twoCellAnchor editAs="oneCell">
    <xdr:from>
      <xdr:col>0</xdr:col>
      <xdr:colOff>175993</xdr:colOff>
      <xdr:row>27</xdr:row>
      <xdr:rowOff>79209</xdr:rowOff>
    </xdr:from>
    <xdr:to>
      <xdr:col>0</xdr:col>
      <xdr:colOff>1729334</xdr:colOff>
      <xdr:row>40</xdr:row>
      <xdr:rowOff>362865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54">
          <a:off x="175993" y="6463680"/>
          <a:ext cx="1553341" cy="2760156"/>
        </a:xfrm>
        <a:prstGeom prst="rect">
          <a:avLst/>
        </a:prstGeom>
      </xdr:spPr>
    </xdr:pic>
    <xdr:clientData/>
  </xdr:twoCellAnchor>
  <xdr:twoCellAnchor editAs="oneCell">
    <xdr:from>
      <xdr:col>3</xdr:col>
      <xdr:colOff>110048</xdr:colOff>
      <xdr:row>27</xdr:row>
      <xdr:rowOff>106496</xdr:rowOff>
    </xdr:from>
    <xdr:to>
      <xdr:col>4</xdr:col>
      <xdr:colOff>447096</xdr:colOff>
      <xdr:row>40</xdr:row>
      <xdr:rowOff>278550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38946">
          <a:off x="4949939" y="6476340"/>
          <a:ext cx="1956298" cy="2648554"/>
        </a:xfrm>
        <a:prstGeom prst="rect">
          <a:avLst/>
        </a:prstGeom>
      </xdr:spPr>
    </xdr:pic>
    <xdr:clientData/>
  </xdr:twoCellAnchor>
  <xdr:twoCellAnchor editAs="oneCell">
    <xdr:from>
      <xdr:col>1</xdr:col>
      <xdr:colOff>385244</xdr:colOff>
      <xdr:row>27</xdr:row>
      <xdr:rowOff>28982</xdr:rowOff>
    </xdr:from>
    <xdr:to>
      <xdr:col>2</xdr:col>
      <xdr:colOff>814879</xdr:colOff>
      <xdr:row>40</xdr:row>
      <xdr:rowOff>333984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35983">
          <a:off x="2575994" y="6391682"/>
          <a:ext cx="1582160" cy="2781502"/>
        </a:xfrm>
        <a:prstGeom prst="rect">
          <a:avLst/>
        </a:prstGeom>
      </xdr:spPr>
    </xdr:pic>
    <xdr:clientData/>
  </xdr:twoCellAnchor>
  <xdr:twoCellAnchor editAs="oneCell">
    <xdr:from>
      <xdr:col>5</xdr:col>
      <xdr:colOff>51955</xdr:colOff>
      <xdr:row>29</xdr:row>
      <xdr:rowOff>34636</xdr:rowOff>
    </xdr:from>
    <xdr:to>
      <xdr:col>9</xdr:col>
      <xdr:colOff>537906</xdr:colOff>
      <xdr:row>40</xdr:row>
      <xdr:rowOff>117967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637" y="6373091"/>
          <a:ext cx="3811042" cy="2178831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12</xdr:row>
      <xdr:rowOff>123824</xdr:rowOff>
    </xdr:from>
    <xdr:to>
      <xdr:col>10</xdr:col>
      <xdr:colOff>801644</xdr:colOff>
      <xdr:row>25</xdr:row>
      <xdr:rowOff>608387</xdr:rowOff>
    </xdr:to>
    <xdr:pic>
      <xdr:nvPicPr>
        <xdr:cNvPr id="11" name="Рисунок 10" descr="F_8_A4(1)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953625" y="3162299"/>
          <a:ext cx="1982744" cy="29610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10</xdr:row>
      <xdr:rowOff>38485</xdr:rowOff>
    </xdr:from>
    <xdr:to>
      <xdr:col>1</xdr:col>
      <xdr:colOff>885825</xdr:colOff>
      <xdr:row>23</xdr:row>
      <xdr:rowOff>181736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743460"/>
          <a:ext cx="1866900" cy="2619751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12</xdr:row>
      <xdr:rowOff>41197</xdr:rowOff>
    </xdr:from>
    <xdr:to>
      <xdr:col>4</xdr:col>
      <xdr:colOff>238125</xdr:colOff>
      <xdr:row>22</xdr:row>
      <xdr:rowOff>174879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127172"/>
          <a:ext cx="2219325" cy="2038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2" name="Рисунок 1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3" name="Рисунок 2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4" name="Рисунок 3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5" name="Рисунок 4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26</xdr:row>
      <xdr:rowOff>0</xdr:rowOff>
    </xdr:from>
    <xdr:to>
      <xdr:col>0</xdr:col>
      <xdr:colOff>1704975</xdr:colOff>
      <xdr:row>32</xdr:row>
      <xdr:rowOff>171450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38900"/>
          <a:ext cx="1581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27</xdr:row>
      <xdr:rowOff>104775</xdr:rowOff>
    </xdr:from>
    <xdr:to>
      <xdr:col>1</xdr:col>
      <xdr:colOff>1323975</xdr:colOff>
      <xdr:row>32</xdr:row>
      <xdr:rowOff>19050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1358">
          <a:off x="1781175" y="6791325"/>
          <a:ext cx="1247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27</xdr:row>
      <xdr:rowOff>95250</xdr:rowOff>
    </xdr:from>
    <xdr:to>
      <xdr:col>3</xdr:col>
      <xdr:colOff>0</xdr:colOff>
      <xdr:row>32</xdr:row>
      <xdr:rowOff>171450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696075"/>
          <a:ext cx="876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9" name="Рисунок 8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10" name="Рисунок 9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11" name="Рисунок 10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9525</xdr:rowOff>
    </xdr:to>
    <xdr:pic>
      <xdr:nvPicPr>
        <xdr:cNvPr id="12" name="Рисунок 11" descr="http://www.metalcity.ru/project/img/0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24</xdr:row>
      <xdr:rowOff>142875</xdr:rowOff>
    </xdr:from>
    <xdr:to>
      <xdr:col>4</xdr:col>
      <xdr:colOff>0</xdr:colOff>
      <xdr:row>33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6257925"/>
          <a:ext cx="8191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24</xdr:row>
      <xdr:rowOff>133350</xdr:rowOff>
    </xdr:from>
    <xdr:to>
      <xdr:col>5</xdr:col>
      <xdr:colOff>0</xdr:colOff>
      <xdr:row>33</xdr:row>
      <xdr:rowOff>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248400"/>
          <a:ext cx="12668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247649</xdr:colOff>
      <xdr:row>24</xdr:row>
      <xdr:rowOff>152400</xdr:rowOff>
    </xdr:from>
    <xdr:to>
      <xdr:col>6</xdr:col>
      <xdr:colOff>685799</xdr:colOff>
      <xdr:row>33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4" y="6267450"/>
          <a:ext cx="132397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129992</xdr:colOff>
      <xdr:row>16</xdr:row>
      <xdr:rowOff>89648</xdr:rowOff>
    </xdr:from>
    <xdr:to>
      <xdr:col>4</xdr:col>
      <xdr:colOff>347384</xdr:colOff>
      <xdr:row>30</xdr:row>
      <xdr:rowOff>153032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168" y="3910854"/>
          <a:ext cx="2873187" cy="2730384"/>
        </a:xfrm>
        <a:prstGeom prst="rect">
          <a:avLst/>
        </a:prstGeom>
      </xdr:spPr>
    </xdr:pic>
    <xdr:clientData/>
  </xdr:twoCellAnchor>
  <xdr:twoCellAnchor editAs="oneCell">
    <xdr:from>
      <xdr:col>0</xdr:col>
      <xdr:colOff>83169</xdr:colOff>
      <xdr:row>15</xdr:row>
      <xdr:rowOff>44562</xdr:rowOff>
    </xdr:from>
    <xdr:to>
      <xdr:col>0</xdr:col>
      <xdr:colOff>2353231</xdr:colOff>
      <xdr:row>31</xdr:row>
      <xdr:rowOff>96782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69" y="3675268"/>
          <a:ext cx="2270062" cy="310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6"/>
  <sheetViews>
    <sheetView tabSelected="1" workbookViewId="0">
      <selection activeCell="F21" sqref="F21"/>
    </sheetView>
  </sheetViews>
  <sheetFormatPr defaultRowHeight="15" x14ac:dyDescent="0.25"/>
  <cols>
    <col min="2" max="2" width="58" customWidth="1"/>
    <col min="3" max="3" width="36.140625" customWidth="1"/>
    <col min="4" max="4" width="21.28515625" customWidth="1"/>
  </cols>
  <sheetData>
    <row r="1" spans="1:4" x14ac:dyDescent="0.25">
      <c r="A1" s="285" t="s">
        <v>572</v>
      </c>
      <c r="B1" s="286"/>
      <c r="C1" s="287"/>
    </row>
    <row r="2" spans="1:4" x14ac:dyDescent="0.25">
      <c r="A2" s="288"/>
      <c r="B2" s="289"/>
      <c r="C2" s="290"/>
    </row>
    <row r="3" spans="1:4" x14ac:dyDescent="0.25">
      <c r="A3" s="288"/>
      <c r="B3" s="289"/>
      <c r="C3" s="290"/>
    </row>
    <row r="4" spans="1:4" x14ac:dyDescent="0.25">
      <c r="A4" s="288"/>
      <c r="B4" s="289"/>
      <c r="C4" s="290"/>
    </row>
    <row r="5" spans="1:4" x14ac:dyDescent="0.25">
      <c r="A5" s="288"/>
      <c r="B5" s="289"/>
      <c r="C5" s="290"/>
    </row>
    <row r="6" spans="1:4" x14ac:dyDescent="0.25">
      <c r="A6" s="288"/>
      <c r="B6" s="289"/>
      <c r="C6" s="290"/>
    </row>
    <row r="7" spans="1:4" x14ac:dyDescent="0.25">
      <c r="A7" s="288"/>
      <c r="B7" s="289"/>
      <c r="C7" s="290"/>
    </row>
    <row r="8" spans="1:4" x14ac:dyDescent="0.25">
      <c r="A8" s="288"/>
      <c r="B8" s="289"/>
      <c r="C8" s="290"/>
    </row>
    <row r="9" spans="1:4" x14ac:dyDescent="0.25">
      <c r="A9" s="288"/>
      <c r="B9" s="289"/>
      <c r="C9" s="290"/>
    </row>
    <row r="10" spans="1:4" ht="19.5" thickBot="1" x14ac:dyDescent="0.35">
      <c r="A10" s="291"/>
      <c r="B10" s="292"/>
      <c r="C10" s="292"/>
      <c r="D10" s="198" t="s">
        <v>661</v>
      </c>
    </row>
    <row r="11" spans="1:4" ht="18.75" x14ac:dyDescent="0.3">
      <c r="A11" s="163" t="s">
        <v>423</v>
      </c>
      <c r="B11" s="164" t="s">
        <v>424</v>
      </c>
      <c r="C11" s="164" t="s">
        <v>425</v>
      </c>
    </row>
    <row r="12" spans="1:4" ht="23.25" x14ac:dyDescent="0.25">
      <c r="A12" s="162">
        <v>1</v>
      </c>
      <c r="B12" s="177" t="s">
        <v>639</v>
      </c>
      <c r="C12" s="197"/>
    </row>
    <row r="13" spans="1:4" ht="23.25" x14ac:dyDescent="0.25">
      <c r="A13" s="162">
        <v>2</v>
      </c>
      <c r="B13" s="177" t="s">
        <v>640</v>
      </c>
      <c r="C13" s="197"/>
    </row>
    <row r="14" spans="1:4" ht="23.25" x14ac:dyDescent="0.25">
      <c r="A14" s="162">
        <v>3</v>
      </c>
      <c r="B14" s="177" t="s">
        <v>641</v>
      </c>
      <c r="C14" s="197"/>
    </row>
    <row r="15" spans="1:4" ht="23.25" x14ac:dyDescent="0.25">
      <c r="A15" s="162"/>
      <c r="B15" s="177" t="s">
        <v>691</v>
      </c>
      <c r="C15" s="197"/>
    </row>
    <row r="16" spans="1:4" ht="23.25" x14ac:dyDescent="0.25">
      <c r="A16" s="162">
        <v>4</v>
      </c>
      <c r="B16" s="177" t="s">
        <v>642</v>
      </c>
      <c r="C16" s="197"/>
    </row>
    <row r="17" spans="1:3" ht="23.25" x14ac:dyDescent="0.25">
      <c r="A17" s="162">
        <v>6</v>
      </c>
      <c r="B17" s="177" t="s">
        <v>712</v>
      </c>
      <c r="C17" s="197"/>
    </row>
    <row r="18" spans="1:3" ht="23.25" x14ac:dyDescent="0.25">
      <c r="A18" s="162">
        <v>7</v>
      </c>
      <c r="B18" s="177" t="s">
        <v>643</v>
      </c>
      <c r="C18" s="197"/>
    </row>
    <row r="19" spans="1:3" ht="23.25" x14ac:dyDescent="0.25">
      <c r="A19" s="162">
        <v>8</v>
      </c>
      <c r="B19" s="177" t="s">
        <v>644</v>
      </c>
      <c r="C19" s="197"/>
    </row>
    <row r="20" spans="1:3" ht="23.25" x14ac:dyDescent="0.25">
      <c r="A20" s="162">
        <v>9</v>
      </c>
      <c r="B20" s="177" t="s">
        <v>645</v>
      </c>
      <c r="C20" s="197"/>
    </row>
    <row r="21" spans="1:3" ht="23.25" x14ac:dyDescent="0.25">
      <c r="A21" s="162">
        <v>10</v>
      </c>
      <c r="B21" s="177" t="s">
        <v>646</v>
      </c>
      <c r="C21" s="197"/>
    </row>
    <row r="22" spans="1:3" ht="23.25" x14ac:dyDescent="0.25">
      <c r="A22" s="162">
        <v>11</v>
      </c>
      <c r="B22" s="177" t="s">
        <v>647</v>
      </c>
      <c r="C22" s="197"/>
    </row>
    <row r="23" spans="1:3" ht="23.25" x14ac:dyDescent="0.25">
      <c r="A23" s="162">
        <v>12</v>
      </c>
      <c r="B23" s="177" t="s">
        <v>648</v>
      </c>
      <c r="C23" s="197"/>
    </row>
    <row r="24" spans="1:3" ht="23.25" x14ac:dyDescent="0.25">
      <c r="A24" s="162">
        <v>13</v>
      </c>
      <c r="B24" s="177" t="s">
        <v>649</v>
      </c>
      <c r="C24" s="197"/>
    </row>
    <row r="25" spans="1:3" ht="23.25" x14ac:dyDescent="0.25">
      <c r="A25" s="162">
        <v>14</v>
      </c>
      <c r="B25" s="177" t="s">
        <v>650</v>
      </c>
      <c r="C25" s="197"/>
    </row>
    <row r="26" spans="1:3" ht="23.25" x14ac:dyDescent="0.25">
      <c r="A26" s="162">
        <v>15</v>
      </c>
      <c r="B26" s="177" t="s">
        <v>651</v>
      </c>
      <c r="C26" s="197"/>
    </row>
    <row r="27" spans="1:3" ht="23.25" x14ac:dyDescent="0.25">
      <c r="A27" s="162">
        <v>16</v>
      </c>
      <c r="B27" s="177" t="s">
        <v>652</v>
      </c>
      <c r="C27" s="197"/>
    </row>
    <row r="28" spans="1:3" ht="23.25" x14ac:dyDescent="0.25">
      <c r="A28" s="162">
        <v>17</v>
      </c>
      <c r="B28" s="178" t="s">
        <v>653</v>
      </c>
      <c r="C28" s="197"/>
    </row>
    <row r="29" spans="1:3" ht="23.25" x14ac:dyDescent="0.25">
      <c r="A29" s="162">
        <v>18</v>
      </c>
      <c r="B29" s="177" t="s">
        <v>501</v>
      </c>
      <c r="C29" s="197"/>
    </row>
    <row r="30" spans="1:3" ht="23.25" x14ac:dyDescent="0.25">
      <c r="A30" s="162">
        <v>19</v>
      </c>
      <c r="B30" s="177" t="s">
        <v>654</v>
      </c>
      <c r="C30" s="197"/>
    </row>
    <row r="31" spans="1:3" ht="23.25" x14ac:dyDescent="0.25">
      <c r="A31" s="162">
        <v>20</v>
      </c>
      <c r="B31" s="177" t="s">
        <v>655</v>
      </c>
      <c r="C31" s="197"/>
    </row>
    <row r="32" spans="1:3" ht="23.25" x14ac:dyDescent="0.25">
      <c r="A32" s="162">
        <v>21</v>
      </c>
      <c r="B32" s="177" t="s">
        <v>656</v>
      </c>
      <c r="C32" s="197"/>
    </row>
    <row r="33" spans="1:3" ht="23.25" x14ac:dyDescent="0.25">
      <c r="A33" s="162">
        <v>22</v>
      </c>
      <c r="B33" s="177" t="s">
        <v>532</v>
      </c>
      <c r="C33" s="197"/>
    </row>
    <row r="34" spans="1:3" ht="23.25" x14ac:dyDescent="0.25">
      <c r="A34" s="162">
        <v>23</v>
      </c>
      <c r="B34" s="232" t="s">
        <v>357</v>
      </c>
      <c r="C34" s="197"/>
    </row>
    <row r="35" spans="1:3" ht="23.25" x14ac:dyDescent="0.25">
      <c r="A35" s="162">
        <v>24</v>
      </c>
      <c r="B35" s="232" t="s">
        <v>627</v>
      </c>
      <c r="C35" s="197"/>
    </row>
    <row r="36" spans="1:3" ht="23.25" x14ac:dyDescent="0.25">
      <c r="A36" s="162">
        <v>25</v>
      </c>
      <c r="B36" s="232" t="s">
        <v>692</v>
      </c>
      <c r="C36" s="197"/>
    </row>
  </sheetData>
  <mergeCells count="1">
    <mergeCell ref="A1:C10"/>
  </mergeCells>
  <hyperlinks>
    <hyperlink ref="B12" location="'Стеллажи &quot;Ст&quot; (100-125 кг)'!A1" display="Стеллажи &quot;Ст&quot; (120 кг)"/>
    <hyperlink ref="B13" location="'Стеллажи  &quot;СТ-150&quot; (150 кг)'!A1" display="Стеллажи  &quot;СТ-150&quot; (150 кг)"/>
    <hyperlink ref="B14" location="'Стеллажи  &quot;СТ-200&quot; (200 кг)'!A1" display="Стеллажи  &quot;СТ-200&quot; (200 кг)"/>
    <hyperlink ref="B18" location="'Шкафы Купе NL-K'!A1" display="Шкафы Купе NL-K"/>
    <hyperlink ref="B19" location="'Шкафы архивные &quot;ШМА&quot;'!A1" display="Шкафы архивные &quot;ШМА&quot;"/>
    <hyperlink ref="B20" location="'Шкафы архивные серии &quot;А&quot;'!A1" display="Шкафы архивные серии &quot;А&quot;"/>
    <hyperlink ref="B21" location="'Шкафы архивные &quot;NL&quot;'!A1" display="Шкафы архивные &quot;NL&quot;"/>
    <hyperlink ref="B23" location="' Шкафы для одежды &quot;ШР&quot;'!A1" display=" Шкафы для одежды &quot;ШР&quot;"/>
    <hyperlink ref="B24" location="'Шкафы для магазинов (сумочницы)'!A1" display="Шкафы для магазинов (сумочницы)"/>
    <hyperlink ref="B25" location="'Шкаф &quot;ШМ-М&quot; (модульные)'!A1" display="Шкаф &quot;ШМ-М&quot; (модульные)"/>
    <hyperlink ref="B26" location="'Шкафы для хоз инвентаря'!A1" display="Шкафы для хоз инвентаря"/>
    <hyperlink ref="B27" location="'Шкафы сушильные'!A1" display="Шкафы сушильные"/>
    <hyperlink ref="B28" location="Верстаки!A1" display="Верстаки"/>
    <hyperlink ref="B29" location="'Шкафы инструментальные серии Т'!A1" display="Шкафы инструментальные &quot;Т&quot;"/>
    <hyperlink ref="B30" location="'Инструментальные тележки_тумбы'!A1" display="Инструментальные тележки_тумбы"/>
    <hyperlink ref="B31" location="'Почтовые ящики серии М'!A1" display="Почтовые ящики серии М"/>
    <hyperlink ref="B22" location="'Шкафы для одежды &quot;ШМ&quot;'!A1" display="Шкафы для одежды &quot;ШМ&quot;"/>
    <hyperlink ref="B16" location="'Стеллажи для бутылей (19л)'!A1" display="Стеллажи для бутылей (19л)"/>
    <hyperlink ref="B32" location="Скамьи!R1C1" display="Скамьи гардеробные"/>
    <hyperlink ref="B33" location="'Подставки под шкафы'!R1C1" display="Подставки под шкафы"/>
    <hyperlink ref="B17" location="'Шкаф картотечные &quot;FB&quot;'!R1C1" display="Шкаф картотечные &quot;FB&quot; в разборе"/>
    <hyperlink ref="B34" location="' Доп. элементы к шкафам'!A1" display=" Доп. элементы к шкафам"/>
    <hyperlink ref="B35" location="Ключницы!A1" display="Ключницы"/>
    <hyperlink ref="B15" location="'Стеллажи  &quot;СТ-300&quot; (300 кг)'!R1C1" display="'Стеллажи  &quot;СТ-300&quot; (300 кг)"/>
    <hyperlink ref="B36" location="'Шкафы для газовых балонов'!R1C1" display="Шкафы для газовых балонов"/>
  </hyperlink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9"/>
  <sheetViews>
    <sheetView zoomScale="130" zoomScaleNormal="130" workbookViewId="0">
      <selection activeCell="E5" sqref="E5"/>
    </sheetView>
  </sheetViews>
  <sheetFormatPr defaultRowHeight="15" x14ac:dyDescent="0.25"/>
  <cols>
    <col min="1" max="1" width="36" customWidth="1"/>
    <col min="3" max="3" width="25" customWidth="1"/>
    <col min="4" max="4" width="14.85546875" customWidth="1"/>
    <col min="5" max="5" width="11.7109375" customWidth="1"/>
    <col min="8" max="8" width="24.42578125" customWidth="1"/>
  </cols>
  <sheetData>
    <row r="1" spans="1:8" x14ac:dyDescent="0.25">
      <c r="A1" s="323" t="s">
        <v>393</v>
      </c>
      <c r="B1" s="323"/>
      <c r="C1" s="323"/>
      <c r="D1" s="323"/>
      <c r="E1" s="323"/>
      <c r="F1" s="323"/>
      <c r="G1" s="323"/>
    </row>
    <row r="2" spans="1:8" x14ac:dyDescent="0.25">
      <c r="A2" s="365" t="s">
        <v>161</v>
      </c>
      <c r="B2" s="365"/>
      <c r="C2" s="365"/>
      <c r="D2" s="365"/>
      <c r="E2" s="365"/>
      <c r="F2" s="366" t="str">
        <f>ОГЛАВЛЕНИЕ!D10</f>
        <v>с 14.01.2019</v>
      </c>
      <c r="G2" s="366"/>
    </row>
    <row r="3" spans="1:8" ht="72" x14ac:dyDescent="0.25">
      <c r="A3" s="2" t="s">
        <v>0</v>
      </c>
      <c r="B3" s="2" t="s">
        <v>1</v>
      </c>
      <c r="C3" s="2" t="s">
        <v>2</v>
      </c>
      <c r="D3" s="3" t="s">
        <v>294</v>
      </c>
      <c r="E3" s="4" t="s">
        <v>291</v>
      </c>
      <c r="F3" s="5" t="s">
        <v>292</v>
      </c>
      <c r="G3" s="158">
        <f>ОГЛАВЛЕНИЕ!C20</f>
        <v>0</v>
      </c>
    </row>
    <row r="4" spans="1:8" ht="15.75" x14ac:dyDescent="0.25">
      <c r="A4" s="150" t="s">
        <v>395</v>
      </c>
      <c r="B4" s="6" t="s">
        <v>4</v>
      </c>
      <c r="C4" s="8" t="s">
        <v>134</v>
      </c>
      <c r="D4" s="265">
        <v>6936</v>
      </c>
      <c r="E4" s="165">
        <f t="shared" ref="E4:E15" si="0">D4-D4*$G$3/100</f>
        <v>6936</v>
      </c>
      <c r="F4" s="40"/>
      <c r="G4" s="40"/>
    </row>
    <row r="5" spans="1:8" ht="15.75" x14ac:dyDescent="0.25">
      <c r="A5" s="150" t="s">
        <v>396</v>
      </c>
      <c r="B5" s="6" t="s">
        <v>4</v>
      </c>
      <c r="C5" s="8" t="s">
        <v>136</v>
      </c>
      <c r="D5" s="265">
        <v>8058</v>
      </c>
      <c r="E5" s="165">
        <f t="shared" si="0"/>
        <v>8058</v>
      </c>
      <c r="F5" s="40"/>
      <c r="G5" s="40"/>
    </row>
    <row r="6" spans="1:8" ht="15.75" x14ac:dyDescent="0.25">
      <c r="A6" s="150" t="s">
        <v>397</v>
      </c>
      <c r="B6" s="6" t="s">
        <v>4</v>
      </c>
      <c r="C6" s="8" t="s">
        <v>399</v>
      </c>
      <c r="D6" s="265">
        <v>6630</v>
      </c>
      <c r="E6" s="165">
        <f t="shared" si="0"/>
        <v>6630</v>
      </c>
      <c r="F6" s="40"/>
      <c r="G6" s="40"/>
    </row>
    <row r="7" spans="1:8" ht="15.75" x14ac:dyDescent="0.25">
      <c r="A7" s="150" t="s">
        <v>398</v>
      </c>
      <c r="B7" s="6" t="s">
        <v>4</v>
      </c>
      <c r="C7" s="8" t="s">
        <v>400</v>
      </c>
      <c r="D7" s="265">
        <v>7752</v>
      </c>
      <c r="E7" s="165">
        <f t="shared" si="0"/>
        <v>7752</v>
      </c>
      <c r="F7" s="40"/>
      <c r="G7" s="40"/>
    </row>
    <row r="8" spans="1:8" ht="15.75" x14ac:dyDescent="0.25">
      <c r="A8" s="150" t="s">
        <v>401</v>
      </c>
      <c r="B8" s="6" t="s">
        <v>4</v>
      </c>
      <c r="C8" s="8" t="s">
        <v>405</v>
      </c>
      <c r="D8" s="265">
        <v>3692</v>
      </c>
      <c r="E8" s="165">
        <f t="shared" si="0"/>
        <v>3692</v>
      </c>
      <c r="F8" s="40"/>
      <c r="G8" s="40"/>
    </row>
    <row r="9" spans="1:8" ht="15.75" x14ac:dyDescent="0.25">
      <c r="A9" s="150" t="s">
        <v>402</v>
      </c>
      <c r="B9" s="6" t="s">
        <v>4</v>
      </c>
      <c r="C9" s="8" t="s">
        <v>406</v>
      </c>
      <c r="D9" s="265">
        <v>4097</v>
      </c>
      <c r="E9" s="165">
        <f t="shared" si="0"/>
        <v>4097</v>
      </c>
      <c r="F9" s="40"/>
      <c r="G9" s="40"/>
    </row>
    <row r="10" spans="1:8" ht="15.75" x14ac:dyDescent="0.25">
      <c r="A10" s="150" t="s">
        <v>403</v>
      </c>
      <c r="B10" s="6" t="s">
        <v>4</v>
      </c>
      <c r="C10" s="8" t="s">
        <v>407</v>
      </c>
      <c r="D10" s="265">
        <v>3659</v>
      </c>
      <c r="E10" s="165">
        <f t="shared" si="0"/>
        <v>3659</v>
      </c>
      <c r="F10" s="40"/>
      <c r="G10" s="40"/>
    </row>
    <row r="11" spans="1:8" ht="15.75" x14ac:dyDescent="0.25">
      <c r="A11" s="150" t="s">
        <v>404</v>
      </c>
      <c r="B11" s="6" t="s">
        <v>4</v>
      </c>
      <c r="C11" s="8" t="s">
        <v>408</v>
      </c>
      <c r="D11" s="265">
        <v>3921</v>
      </c>
      <c r="E11" s="166">
        <f t="shared" si="0"/>
        <v>3921</v>
      </c>
      <c r="F11" s="40"/>
      <c r="G11" s="40"/>
    </row>
    <row r="12" spans="1:8" ht="15.75" x14ac:dyDescent="0.25">
      <c r="A12" s="153" t="s">
        <v>413</v>
      </c>
      <c r="B12" s="6" t="s">
        <v>4</v>
      </c>
      <c r="C12" s="8" t="s">
        <v>415</v>
      </c>
      <c r="D12" s="265">
        <v>627</v>
      </c>
      <c r="E12" s="165">
        <f t="shared" si="0"/>
        <v>627</v>
      </c>
      <c r="F12" s="40"/>
      <c r="G12" s="40"/>
    </row>
    <row r="13" spans="1:8" ht="15.75" x14ac:dyDescent="0.25">
      <c r="A13" s="153" t="s">
        <v>414</v>
      </c>
      <c r="B13" s="6" t="s">
        <v>4</v>
      </c>
      <c r="C13" s="8" t="s">
        <v>416</v>
      </c>
      <c r="D13" s="265">
        <v>583</v>
      </c>
      <c r="E13" s="165">
        <f t="shared" si="0"/>
        <v>583</v>
      </c>
      <c r="F13" s="40"/>
      <c r="G13" s="40"/>
    </row>
    <row r="14" spans="1:8" ht="15.75" x14ac:dyDescent="0.25">
      <c r="A14" s="155" t="s">
        <v>426</v>
      </c>
      <c r="B14" s="6" t="s">
        <v>4</v>
      </c>
      <c r="C14" s="8" t="s">
        <v>428</v>
      </c>
      <c r="D14" s="265">
        <v>541</v>
      </c>
      <c r="E14" s="165">
        <f t="shared" si="0"/>
        <v>541</v>
      </c>
      <c r="F14" s="40"/>
      <c r="G14" s="40"/>
    </row>
    <row r="15" spans="1:8" ht="15.75" x14ac:dyDescent="0.25">
      <c r="A15" s="155" t="s">
        <v>427</v>
      </c>
      <c r="B15" s="6" t="s">
        <v>4</v>
      </c>
      <c r="C15" s="8" t="s">
        <v>429</v>
      </c>
      <c r="D15" s="265">
        <v>503</v>
      </c>
      <c r="E15" s="165">
        <f t="shared" si="0"/>
        <v>503</v>
      </c>
      <c r="F15" s="40"/>
      <c r="G15" s="40"/>
    </row>
    <row r="16" spans="1:8" x14ac:dyDescent="0.25">
      <c r="A16" s="309"/>
      <c r="B16" s="309"/>
      <c r="C16" s="309"/>
      <c r="D16" s="309"/>
      <c r="E16" s="370"/>
      <c r="F16" s="154"/>
      <c r="G16" s="154"/>
      <c r="H16" s="149"/>
    </row>
    <row r="17" spans="1:8" x14ac:dyDescent="0.25">
      <c r="A17" s="309"/>
      <c r="B17" s="309"/>
      <c r="C17" s="309"/>
      <c r="D17" s="309"/>
      <c r="E17" s="309"/>
      <c r="F17" s="149"/>
      <c r="G17" s="149"/>
      <c r="H17" s="149"/>
    </row>
    <row r="18" spans="1:8" x14ac:dyDescent="0.25">
      <c r="A18" s="309"/>
      <c r="B18" s="309"/>
      <c r="C18" s="309"/>
      <c r="D18" s="309"/>
      <c r="E18" s="309"/>
      <c r="F18" s="149"/>
      <c r="G18" s="149"/>
      <c r="H18" s="149"/>
    </row>
    <row r="19" spans="1:8" x14ac:dyDescent="0.25">
      <c r="A19" s="309"/>
      <c r="B19" s="309"/>
      <c r="C19" s="309"/>
      <c r="D19" s="309"/>
      <c r="E19" s="309"/>
      <c r="F19" s="149"/>
      <c r="G19" s="149"/>
      <c r="H19" s="149"/>
    </row>
    <row r="20" spans="1:8" x14ac:dyDescent="0.25">
      <c r="A20" s="309"/>
      <c r="B20" s="309"/>
      <c r="C20" s="309"/>
      <c r="D20" s="309"/>
      <c r="E20" s="309"/>
      <c r="F20" s="149"/>
      <c r="G20" s="149"/>
      <c r="H20" s="149"/>
    </row>
    <row r="21" spans="1:8" x14ac:dyDescent="0.25">
      <c r="A21" s="309"/>
      <c r="B21" s="309"/>
      <c r="C21" s="309"/>
      <c r="D21" s="309"/>
      <c r="E21" s="309"/>
      <c r="F21" s="149"/>
      <c r="G21" s="149"/>
      <c r="H21" s="149"/>
    </row>
    <row r="22" spans="1:8" x14ac:dyDescent="0.25">
      <c r="A22" s="309"/>
      <c r="B22" s="309"/>
      <c r="C22" s="309"/>
      <c r="D22" s="309"/>
      <c r="E22" s="309"/>
      <c r="F22" s="149"/>
      <c r="G22" s="149"/>
      <c r="H22" s="149"/>
    </row>
    <row r="23" spans="1:8" x14ac:dyDescent="0.25">
      <c r="A23" s="309"/>
      <c r="B23" s="309"/>
      <c r="C23" s="309"/>
      <c r="D23" s="309"/>
      <c r="E23" s="309"/>
      <c r="F23" s="149"/>
      <c r="G23" s="149"/>
      <c r="H23" s="149"/>
    </row>
    <row r="24" spans="1:8" x14ac:dyDescent="0.25">
      <c r="A24" s="309"/>
      <c r="B24" s="309"/>
      <c r="C24" s="309"/>
      <c r="D24" s="309"/>
      <c r="E24" s="309"/>
      <c r="F24" s="149"/>
      <c r="G24" s="149"/>
      <c r="H24" s="149"/>
    </row>
    <row r="25" spans="1:8" x14ac:dyDescent="0.25">
      <c r="A25" s="309"/>
      <c r="B25" s="309"/>
      <c r="C25" s="309"/>
      <c r="D25" s="309"/>
      <c r="E25" s="309"/>
      <c r="F25" s="149"/>
      <c r="G25" s="149"/>
      <c r="H25" s="149"/>
    </row>
    <row r="26" spans="1:8" x14ac:dyDescent="0.25">
      <c r="A26" s="309"/>
      <c r="B26" s="309"/>
      <c r="C26" s="309"/>
      <c r="D26" s="309"/>
      <c r="E26" s="309"/>
      <c r="F26" s="149"/>
      <c r="G26" s="149"/>
      <c r="H26" s="149"/>
    </row>
    <row r="27" spans="1:8" x14ac:dyDescent="0.25">
      <c r="A27" s="309"/>
      <c r="B27" s="309"/>
      <c r="C27" s="309"/>
      <c r="D27" s="309"/>
      <c r="E27" s="309"/>
      <c r="F27" s="149"/>
      <c r="G27" s="149"/>
      <c r="H27" s="149"/>
    </row>
    <row r="28" spans="1:8" x14ac:dyDescent="0.25">
      <c r="A28" s="309"/>
      <c r="B28" s="309"/>
      <c r="C28" s="309"/>
      <c r="D28" s="309"/>
      <c r="E28" s="309"/>
      <c r="F28" s="149"/>
      <c r="G28" s="149"/>
      <c r="H28" s="149"/>
    </row>
    <row r="29" spans="1:8" x14ac:dyDescent="0.25">
      <c r="A29" s="309"/>
      <c r="B29" s="309"/>
      <c r="C29" s="309"/>
      <c r="D29" s="309"/>
      <c r="E29" s="309"/>
      <c r="F29" s="149"/>
      <c r="G29" s="149"/>
      <c r="H29" s="149"/>
    </row>
    <row r="30" spans="1:8" x14ac:dyDescent="0.25">
      <c r="A30" s="309"/>
      <c r="B30" s="309"/>
      <c r="C30" s="309"/>
      <c r="D30" s="309"/>
      <c r="E30" s="309"/>
      <c r="F30" s="149"/>
      <c r="G30" s="149"/>
      <c r="H30" s="149"/>
    </row>
    <row r="31" spans="1:8" x14ac:dyDescent="0.25">
      <c r="A31" s="309"/>
      <c r="B31" s="309"/>
      <c r="C31" s="309"/>
      <c r="D31" s="309"/>
      <c r="E31" s="309"/>
      <c r="F31" s="149"/>
      <c r="G31" s="149"/>
      <c r="H31" s="149"/>
    </row>
    <row r="32" spans="1:8" x14ac:dyDescent="0.25">
      <c r="A32" s="309"/>
      <c r="B32" s="309"/>
      <c r="C32" s="309"/>
      <c r="D32" s="309"/>
      <c r="E32" s="309"/>
      <c r="F32" s="149"/>
      <c r="G32" s="149"/>
      <c r="H32" s="149"/>
    </row>
    <row r="33" spans="1:8" x14ac:dyDescent="0.25">
      <c r="A33" s="371" t="s">
        <v>395</v>
      </c>
      <c r="B33" s="372"/>
      <c r="C33" s="373" t="s">
        <v>401</v>
      </c>
      <c r="D33" s="309"/>
      <c r="E33" s="309"/>
      <c r="F33" s="151"/>
      <c r="G33" s="151"/>
      <c r="H33" s="151"/>
    </row>
    <row r="34" spans="1:8" x14ac:dyDescent="0.25">
      <c r="A34" s="371" t="s">
        <v>396</v>
      </c>
      <c r="B34" s="372"/>
      <c r="C34" s="373" t="s">
        <v>402</v>
      </c>
      <c r="D34" s="309"/>
      <c r="E34" s="309"/>
      <c r="F34" s="151"/>
      <c r="G34" s="151"/>
      <c r="H34" s="151"/>
    </row>
    <row r="35" spans="1:8" x14ac:dyDescent="0.25">
      <c r="A35" s="371" t="s">
        <v>397</v>
      </c>
      <c r="B35" s="372"/>
      <c r="C35" s="373" t="s">
        <v>403</v>
      </c>
      <c r="D35" s="309"/>
      <c r="E35" s="309"/>
      <c r="F35" s="151"/>
      <c r="G35" s="151"/>
      <c r="H35" s="151"/>
    </row>
    <row r="36" spans="1:8" x14ac:dyDescent="0.25">
      <c r="A36" s="371" t="s">
        <v>398</v>
      </c>
      <c r="B36" s="372"/>
      <c r="C36" s="373" t="s">
        <v>404</v>
      </c>
      <c r="D36" s="309"/>
      <c r="E36" s="309"/>
      <c r="F36" s="151"/>
      <c r="G36" s="151"/>
      <c r="H36" s="151"/>
    </row>
    <row r="37" spans="1:8" x14ac:dyDescent="0.25">
      <c r="A37" s="289"/>
      <c r="B37" s="289"/>
      <c r="C37" s="289"/>
      <c r="D37" s="289"/>
      <c r="E37" s="289"/>
      <c r="F37" s="289"/>
      <c r="G37" s="289"/>
      <c r="H37" s="289"/>
    </row>
    <row r="38" spans="1:8" x14ac:dyDescent="0.25">
      <c r="A38" s="152"/>
      <c r="B38" s="152"/>
      <c r="C38" s="152"/>
      <c r="D38" s="152"/>
      <c r="E38" s="152"/>
      <c r="F38" s="152"/>
      <c r="G38" s="152"/>
      <c r="H38" s="152"/>
    </row>
    <row r="39" spans="1:8" x14ac:dyDescent="0.25">
      <c r="A39" s="152"/>
      <c r="B39" s="152"/>
      <c r="C39" s="152"/>
      <c r="D39" s="152"/>
      <c r="E39" s="152"/>
      <c r="F39" s="152"/>
      <c r="G39" s="152"/>
      <c r="H39" s="152"/>
    </row>
  </sheetData>
  <mergeCells count="15">
    <mergeCell ref="A37:C37"/>
    <mergeCell ref="D37:H37"/>
    <mergeCell ref="A33:B33"/>
    <mergeCell ref="A34:B34"/>
    <mergeCell ref="A35:B35"/>
    <mergeCell ref="A36:B36"/>
    <mergeCell ref="C33:E33"/>
    <mergeCell ref="C34:E34"/>
    <mergeCell ref="C35:E35"/>
    <mergeCell ref="C36:E36"/>
    <mergeCell ref="A1:G1"/>
    <mergeCell ref="A2:E2"/>
    <mergeCell ref="F2:G2"/>
    <mergeCell ref="A16:B32"/>
    <mergeCell ref="C16:E32"/>
  </mergeCells>
  <pageMargins left="0.7" right="0.7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4"/>
  <sheetViews>
    <sheetView workbookViewId="0">
      <selection activeCell="H13" sqref="H13"/>
    </sheetView>
  </sheetViews>
  <sheetFormatPr defaultRowHeight="15" x14ac:dyDescent="0.25"/>
  <cols>
    <col min="1" max="1" width="22.28515625" style="1" customWidth="1"/>
    <col min="2" max="2" width="14.85546875" style="1" customWidth="1"/>
    <col min="3" max="3" width="26.42578125" style="1" customWidth="1"/>
    <col min="4" max="4" width="19.140625" style="1" customWidth="1"/>
    <col min="5" max="5" width="20.28515625" style="1" customWidth="1"/>
    <col min="6" max="6" width="12.28515625" style="1" customWidth="1"/>
    <col min="7" max="7" width="10.5703125" style="1" customWidth="1"/>
    <col min="8" max="8" width="10" style="1" customWidth="1"/>
    <col min="9" max="256" width="9.140625" style="1"/>
    <col min="257" max="257" width="22.28515625" style="1" customWidth="1"/>
    <col min="258" max="258" width="14.85546875" style="1" customWidth="1"/>
    <col min="259" max="259" width="26.42578125" style="1" customWidth="1"/>
    <col min="260" max="260" width="19.140625" style="1" customWidth="1"/>
    <col min="261" max="261" width="9.85546875" style="1" customWidth="1"/>
    <col min="262" max="262" width="12.28515625" style="1" customWidth="1"/>
    <col min="263" max="263" width="10.5703125" style="1" customWidth="1"/>
    <col min="264" max="264" width="10" style="1" customWidth="1"/>
    <col min="265" max="512" width="9.140625" style="1"/>
    <col min="513" max="513" width="22.28515625" style="1" customWidth="1"/>
    <col min="514" max="514" width="14.85546875" style="1" customWidth="1"/>
    <col min="515" max="515" width="26.42578125" style="1" customWidth="1"/>
    <col min="516" max="516" width="19.140625" style="1" customWidth="1"/>
    <col min="517" max="517" width="9.85546875" style="1" customWidth="1"/>
    <col min="518" max="518" width="12.28515625" style="1" customWidth="1"/>
    <col min="519" max="519" width="10.5703125" style="1" customWidth="1"/>
    <col min="520" max="520" width="10" style="1" customWidth="1"/>
    <col min="521" max="768" width="9.140625" style="1"/>
    <col min="769" max="769" width="22.28515625" style="1" customWidth="1"/>
    <col min="770" max="770" width="14.85546875" style="1" customWidth="1"/>
    <col min="771" max="771" width="26.42578125" style="1" customWidth="1"/>
    <col min="772" max="772" width="19.140625" style="1" customWidth="1"/>
    <col min="773" max="773" width="9.85546875" style="1" customWidth="1"/>
    <col min="774" max="774" width="12.28515625" style="1" customWidth="1"/>
    <col min="775" max="775" width="10.5703125" style="1" customWidth="1"/>
    <col min="776" max="776" width="10" style="1" customWidth="1"/>
    <col min="777" max="1024" width="9.140625" style="1"/>
    <col min="1025" max="1025" width="22.28515625" style="1" customWidth="1"/>
    <col min="1026" max="1026" width="14.85546875" style="1" customWidth="1"/>
    <col min="1027" max="1027" width="26.42578125" style="1" customWidth="1"/>
    <col min="1028" max="1028" width="19.140625" style="1" customWidth="1"/>
    <col min="1029" max="1029" width="9.85546875" style="1" customWidth="1"/>
    <col min="1030" max="1030" width="12.28515625" style="1" customWidth="1"/>
    <col min="1031" max="1031" width="10.5703125" style="1" customWidth="1"/>
    <col min="1032" max="1032" width="10" style="1" customWidth="1"/>
    <col min="1033" max="1280" width="9.140625" style="1"/>
    <col min="1281" max="1281" width="22.28515625" style="1" customWidth="1"/>
    <col min="1282" max="1282" width="14.85546875" style="1" customWidth="1"/>
    <col min="1283" max="1283" width="26.42578125" style="1" customWidth="1"/>
    <col min="1284" max="1284" width="19.140625" style="1" customWidth="1"/>
    <col min="1285" max="1285" width="9.85546875" style="1" customWidth="1"/>
    <col min="1286" max="1286" width="12.28515625" style="1" customWidth="1"/>
    <col min="1287" max="1287" width="10.5703125" style="1" customWidth="1"/>
    <col min="1288" max="1288" width="10" style="1" customWidth="1"/>
    <col min="1289" max="1536" width="9.140625" style="1"/>
    <col min="1537" max="1537" width="22.28515625" style="1" customWidth="1"/>
    <col min="1538" max="1538" width="14.85546875" style="1" customWidth="1"/>
    <col min="1539" max="1539" width="26.42578125" style="1" customWidth="1"/>
    <col min="1540" max="1540" width="19.140625" style="1" customWidth="1"/>
    <col min="1541" max="1541" width="9.85546875" style="1" customWidth="1"/>
    <col min="1542" max="1542" width="12.28515625" style="1" customWidth="1"/>
    <col min="1543" max="1543" width="10.5703125" style="1" customWidth="1"/>
    <col min="1544" max="1544" width="10" style="1" customWidth="1"/>
    <col min="1545" max="1792" width="9.140625" style="1"/>
    <col min="1793" max="1793" width="22.28515625" style="1" customWidth="1"/>
    <col min="1794" max="1794" width="14.85546875" style="1" customWidth="1"/>
    <col min="1795" max="1795" width="26.42578125" style="1" customWidth="1"/>
    <col min="1796" max="1796" width="19.140625" style="1" customWidth="1"/>
    <col min="1797" max="1797" width="9.85546875" style="1" customWidth="1"/>
    <col min="1798" max="1798" width="12.28515625" style="1" customWidth="1"/>
    <col min="1799" max="1799" width="10.5703125" style="1" customWidth="1"/>
    <col min="1800" max="1800" width="10" style="1" customWidth="1"/>
    <col min="1801" max="2048" width="9.140625" style="1"/>
    <col min="2049" max="2049" width="22.28515625" style="1" customWidth="1"/>
    <col min="2050" max="2050" width="14.85546875" style="1" customWidth="1"/>
    <col min="2051" max="2051" width="26.42578125" style="1" customWidth="1"/>
    <col min="2052" max="2052" width="19.140625" style="1" customWidth="1"/>
    <col min="2053" max="2053" width="9.85546875" style="1" customWidth="1"/>
    <col min="2054" max="2054" width="12.28515625" style="1" customWidth="1"/>
    <col min="2055" max="2055" width="10.5703125" style="1" customWidth="1"/>
    <col min="2056" max="2056" width="10" style="1" customWidth="1"/>
    <col min="2057" max="2304" width="9.140625" style="1"/>
    <col min="2305" max="2305" width="22.28515625" style="1" customWidth="1"/>
    <col min="2306" max="2306" width="14.85546875" style="1" customWidth="1"/>
    <col min="2307" max="2307" width="26.42578125" style="1" customWidth="1"/>
    <col min="2308" max="2308" width="19.140625" style="1" customWidth="1"/>
    <col min="2309" max="2309" width="9.85546875" style="1" customWidth="1"/>
    <col min="2310" max="2310" width="12.28515625" style="1" customWidth="1"/>
    <col min="2311" max="2311" width="10.5703125" style="1" customWidth="1"/>
    <col min="2312" max="2312" width="10" style="1" customWidth="1"/>
    <col min="2313" max="2560" width="9.140625" style="1"/>
    <col min="2561" max="2561" width="22.28515625" style="1" customWidth="1"/>
    <col min="2562" max="2562" width="14.85546875" style="1" customWidth="1"/>
    <col min="2563" max="2563" width="26.42578125" style="1" customWidth="1"/>
    <col min="2564" max="2564" width="19.140625" style="1" customWidth="1"/>
    <col min="2565" max="2565" width="9.85546875" style="1" customWidth="1"/>
    <col min="2566" max="2566" width="12.28515625" style="1" customWidth="1"/>
    <col min="2567" max="2567" width="10.5703125" style="1" customWidth="1"/>
    <col min="2568" max="2568" width="10" style="1" customWidth="1"/>
    <col min="2569" max="2816" width="9.140625" style="1"/>
    <col min="2817" max="2817" width="22.28515625" style="1" customWidth="1"/>
    <col min="2818" max="2818" width="14.85546875" style="1" customWidth="1"/>
    <col min="2819" max="2819" width="26.42578125" style="1" customWidth="1"/>
    <col min="2820" max="2820" width="19.140625" style="1" customWidth="1"/>
    <col min="2821" max="2821" width="9.85546875" style="1" customWidth="1"/>
    <col min="2822" max="2822" width="12.28515625" style="1" customWidth="1"/>
    <col min="2823" max="2823" width="10.5703125" style="1" customWidth="1"/>
    <col min="2824" max="2824" width="10" style="1" customWidth="1"/>
    <col min="2825" max="3072" width="9.140625" style="1"/>
    <col min="3073" max="3073" width="22.28515625" style="1" customWidth="1"/>
    <col min="3074" max="3074" width="14.85546875" style="1" customWidth="1"/>
    <col min="3075" max="3075" width="26.42578125" style="1" customWidth="1"/>
    <col min="3076" max="3076" width="19.140625" style="1" customWidth="1"/>
    <col min="3077" max="3077" width="9.85546875" style="1" customWidth="1"/>
    <col min="3078" max="3078" width="12.28515625" style="1" customWidth="1"/>
    <col min="3079" max="3079" width="10.5703125" style="1" customWidth="1"/>
    <col min="3080" max="3080" width="10" style="1" customWidth="1"/>
    <col min="3081" max="3328" width="9.140625" style="1"/>
    <col min="3329" max="3329" width="22.28515625" style="1" customWidth="1"/>
    <col min="3330" max="3330" width="14.85546875" style="1" customWidth="1"/>
    <col min="3331" max="3331" width="26.42578125" style="1" customWidth="1"/>
    <col min="3332" max="3332" width="19.140625" style="1" customWidth="1"/>
    <col min="3333" max="3333" width="9.85546875" style="1" customWidth="1"/>
    <col min="3334" max="3334" width="12.28515625" style="1" customWidth="1"/>
    <col min="3335" max="3335" width="10.5703125" style="1" customWidth="1"/>
    <col min="3336" max="3336" width="10" style="1" customWidth="1"/>
    <col min="3337" max="3584" width="9.140625" style="1"/>
    <col min="3585" max="3585" width="22.28515625" style="1" customWidth="1"/>
    <col min="3586" max="3586" width="14.85546875" style="1" customWidth="1"/>
    <col min="3587" max="3587" width="26.42578125" style="1" customWidth="1"/>
    <col min="3588" max="3588" width="19.140625" style="1" customWidth="1"/>
    <col min="3589" max="3589" width="9.85546875" style="1" customWidth="1"/>
    <col min="3590" max="3590" width="12.28515625" style="1" customWidth="1"/>
    <col min="3591" max="3591" width="10.5703125" style="1" customWidth="1"/>
    <col min="3592" max="3592" width="10" style="1" customWidth="1"/>
    <col min="3593" max="3840" width="9.140625" style="1"/>
    <col min="3841" max="3841" width="22.28515625" style="1" customWidth="1"/>
    <col min="3842" max="3842" width="14.85546875" style="1" customWidth="1"/>
    <col min="3843" max="3843" width="26.42578125" style="1" customWidth="1"/>
    <col min="3844" max="3844" width="19.140625" style="1" customWidth="1"/>
    <col min="3845" max="3845" width="9.85546875" style="1" customWidth="1"/>
    <col min="3846" max="3846" width="12.28515625" style="1" customWidth="1"/>
    <col min="3847" max="3847" width="10.5703125" style="1" customWidth="1"/>
    <col min="3848" max="3848" width="10" style="1" customWidth="1"/>
    <col min="3849" max="4096" width="9.140625" style="1"/>
    <col min="4097" max="4097" width="22.28515625" style="1" customWidth="1"/>
    <col min="4098" max="4098" width="14.85546875" style="1" customWidth="1"/>
    <col min="4099" max="4099" width="26.42578125" style="1" customWidth="1"/>
    <col min="4100" max="4100" width="19.140625" style="1" customWidth="1"/>
    <col min="4101" max="4101" width="9.85546875" style="1" customWidth="1"/>
    <col min="4102" max="4102" width="12.28515625" style="1" customWidth="1"/>
    <col min="4103" max="4103" width="10.5703125" style="1" customWidth="1"/>
    <col min="4104" max="4104" width="10" style="1" customWidth="1"/>
    <col min="4105" max="4352" width="9.140625" style="1"/>
    <col min="4353" max="4353" width="22.28515625" style="1" customWidth="1"/>
    <col min="4354" max="4354" width="14.85546875" style="1" customWidth="1"/>
    <col min="4355" max="4355" width="26.42578125" style="1" customWidth="1"/>
    <col min="4356" max="4356" width="19.140625" style="1" customWidth="1"/>
    <col min="4357" max="4357" width="9.85546875" style="1" customWidth="1"/>
    <col min="4358" max="4358" width="12.28515625" style="1" customWidth="1"/>
    <col min="4359" max="4359" width="10.5703125" style="1" customWidth="1"/>
    <col min="4360" max="4360" width="10" style="1" customWidth="1"/>
    <col min="4361" max="4608" width="9.140625" style="1"/>
    <col min="4609" max="4609" width="22.28515625" style="1" customWidth="1"/>
    <col min="4610" max="4610" width="14.85546875" style="1" customWidth="1"/>
    <col min="4611" max="4611" width="26.42578125" style="1" customWidth="1"/>
    <col min="4612" max="4612" width="19.140625" style="1" customWidth="1"/>
    <col min="4613" max="4613" width="9.85546875" style="1" customWidth="1"/>
    <col min="4614" max="4614" width="12.28515625" style="1" customWidth="1"/>
    <col min="4615" max="4615" width="10.5703125" style="1" customWidth="1"/>
    <col min="4616" max="4616" width="10" style="1" customWidth="1"/>
    <col min="4617" max="4864" width="9.140625" style="1"/>
    <col min="4865" max="4865" width="22.28515625" style="1" customWidth="1"/>
    <col min="4866" max="4866" width="14.85546875" style="1" customWidth="1"/>
    <col min="4867" max="4867" width="26.42578125" style="1" customWidth="1"/>
    <col min="4868" max="4868" width="19.140625" style="1" customWidth="1"/>
    <col min="4869" max="4869" width="9.85546875" style="1" customWidth="1"/>
    <col min="4870" max="4870" width="12.28515625" style="1" customWidth="1"/>
    <col min="4871" max="4871" width="10.5703125" style="1" customWidth="1"/>
    <col min="4872" max="4872" width="10" style="1" customWidth="1"/>
    <col min="4873" max="5120" width="9.140625" style="1"/>
    <col min="5121" max="5121" width="22.28515625" style="1" customWidth="1"/>
    <col min="5122" max="5122" width="14.85546875" style="1" customWidth="1"/>
    <col min="5123" max="5123" width="26.42578125" style="1" customWidth="1"/>
    <col min="5124" max="5124" width="19.140625" style="1" customWidth="1"/>
    <col min="5125" max="5125" width="9.85546875" style="1" customWidth="1"/>
    <col min="5126" max="5126" width="12.28515625" style="1" customWidth="1"/>
    <col min="5127" max="5127" width="10.5703125" style="1" customWidth="1"/>
    <col min="5128" max="5128" width="10" style="1" customWidth="1"/>
    <col min="5129" max="5376" width="9.140625" style="1"/>
    <col min="5377" max="5377" width="22.28515625" style="1" customWidth="1"/>
    <col min="5378" max="5378" width="14.85546875" style="1" customWidth="1"/>
    <col min="5379" max="5379" width="26.42578125" style="1" customWidth="1"/>
    <col min="5380" max="5380" width="19.140625" style="1" customWidth="1"/>
    <col min="5381" max="5381" width="9.85546875" style="1" customWidth="1"/>
    <col min="5382" max="5382" width="12.28515625" style="1" customWidth="1"/>
    <col min="5383" max="5383" width="10.5703125" style="1" customWidth="1"/>
    <col min="5384" max="5384" width="10" style="1" customWidth="1"/>
    <col min="5385" max="5632" width="9.140625" style="1"/>
    <col min="5633" max="5633" width="22.28515625" style="1" customWidth="1"/>
    <col min="5634" max="5634" width="14.85546875" style="1" customWidth="1"/>
    <col min="5635" max="5635" width="26.42578125" style="1" customWidth="1"/>
    <col min="5636" max="5636" width="19.140625" style="1" customWidth="1"/>
    <col min="5637" max="5637" width="9.85546875" style="1" customWidth="1"/>
    <col min="5638" max="5638" width="12.28515625" style="1" customWidth="1"/>
    <col min="5639" max="5639" width="10.5703125" style="1" customWidth="1"/>
    <col min="5640" max="5640" width="10" style="1" customWidth="1"/>
    <col min="5641" max="5888" width="9.140625" style="1"/>
    <col min="5889" max="5889" width="22.28515625" style="1" customWidth="1"/>
    <col min="5890" max="5890" width="14.85546875" style="1" customWidth="1"/>
    <col min="5891" max="5891" width="26.42578125" style="1" customWidth="1"/>
    <col min="5892" max="5892" width="19.140625" style="1" customWidth="1"/>
    <col min="5893" max="5893" width="9.85546875" style="1" customWidth="1"/>
    <col min="5894" max="5894" width="12.28515625" style="1" customWidth="1"/>
    <col min="5895" max="5895" width="10.5703125" style="1" customWidth="1"/>
    <col min="5896" max="5896" width="10" style="1" customWidth="1"/>
    <col min="5897" max="6144" width="9.140625" style="1"/>
    <col min="6145" max="6145" width="22.28515625" style="1" customWidth="1"/>
    <col min="6146" max="6146" width="14.85546875" style="1" customWidth="1"/>
    <col min="6147" max="6147" width="26.42578125" style="1" customWidth="1"/>
    <col min="6148" max="6148" width="19.140625" style="1" customWidth="1"/>
    <col min="6149" max="6149" width="9.85546875" style="1" customWidth="1"/>
    <col min="6150" max="6150" width="12.28515625" style="1" customWidth="1"/>
    <col min="6151" max="6151" width="10.5703125" style="1" customWidth="1"/>
    <col min="6152" max="6152" width="10" style="1" customWidth="1"/>
    <col min="6153" max="6400" width="9.140625" style="1"/>
    <col min="6401" max="6401" width="22.28515625" style="1" customWidth="1"/>
    <col min="6402" max="6402" width="14.85546875" style="1" customWidth="1"/>
    <col min="6403" max="6403" width="26.42578125" style="1" customWidth="1"/>
    <col min="6404" max="6404" width="19.140625" style="1" customWidth="1"/>
    <col min="6405" max="6405" width="9.85546875" style="1" customWidth="1"/>
    <col min="6406" max="6406" width="12.28515625" style="1" customWidth="1"/>
    <col min="6407" max="6407" width="10.5703125" style="1" customWidth="1"/>
    <col min="6408" max="6408" width="10" style="1" customWidth="1"/>
    <col min="6409" max="6656" width="9.140625" style="1"/>
    <col min="6657" max="6657" width="22.28515625" style="1" customWidth="1"/>
    <col min="6658" max="6658" width="14.85546875" style="1" customWidth="1"/>
    <col min="6659" max="6659" width="26.42578125" style="1" customWidth="1"/>
    <col min="6660" max="6660" width="19.140625" style="1" customWidth="1"/>
    <col min="6661" max="6661" width="9.85546875" style="1" customWidth="1"/>
    <col min="6662" max="6662" width="12.28515625" style="1" customWidth="1"/>
    <col min="6663" max="6663" width="10.5703125" style="1" customWidth="1"/>
    <col min="6664" max="6664" width="10" style="1" customWidth="1"/>
    <col min="6665" max="6912" width="9.140625" style="1"/>
    <col min="6913" max="6913" width="22.28515625" style="1" customWidth="1"/>
    <col min="6914" max="6914" width="14.85546875" style="1" customWidth="1"/>
    <col min="6915" max="6915" width="26.42578125" style="1" customWidth="1"/>
    <col min="6916" max="6916" width="19.140625" style="1" customWidth="1"/>
    <col min="6917" max="6917" width="9.85546875" style="1" customWidth="1"/>
    <col min="6918" max="6918" width="12.28515625" style="1" customWidth="1"/>
    <col min="6919" max="6919" width="10.5703125" style="1" customWidth="1"/>
    <col min="6920" max="6920" width="10" style="1" customWidth="1"/>
    <col min="6921" max="7168" width="9.140625" style="1"/>
    <col min="7169" max="7169" width="22.28515625" style="1" customWidth="1"/>
    <col min="7170" max="7170" width="14.85546875" style="1" customWidth="1"/>
    <col min="7171" max="7171" width="26.42578125" style="1" customWidth="1"/>
    <col min="7172" max="7172" width="19.140625" style="1" customWidth="1"/>
    <col min="7173" max="7173" width="9.85546875" style="1" customWidth="1"/>
    <col min="7174" max="7174" width="12.28515625" style="1" customWidth="1"/>
    <col min="7175" max="7175" width="10.5703125" style="1" customWidth="1"/>
    <col min="7176" max="7176" width="10" style="1" customWidth="1"/>
    <col min="7177" max="7424" width="9.140625" style="1"/>
    <col min="7425" max="7425" width="22.28515625" style="1" customWidth="1"/>
    <col min="7426" max="7426" width="14.85546875" style="1" customWidth="1"/>
    <col min="7427" max="7427" width="26.42578125" style="1" customWidth="1"/>
    <col min="7428" max="7428" width="19.140625" style="1" customWidth="1"/>
    <col min="7429" max="7429" width="9.85546875" style="1" customWidth="1"/>
    <col min="7430" max="7430" width="12.28515625" style="1" customWidth="1"/>
    <col min="7431" max="7431" width="10.5703125" style="1" customWidth="1"/>
    <col min="7432" max="7432" width="10" style="1" customWidth="1"/>
    <col min="7433" max="7680" width="9.140625" style="1"/>
    <col min="7681" max="7681" width="22.28515625" style="1" customWidth="1"/>
    <col min="7682" max="7682" width="14.85546875" style="1" customWidth="1"/>
    <col min="7683" max="7683" width="26.42578125" style="1" customWidth="1"/>
    <col min="7684" max="7684" width="19.140625" style="1" customWidth="1"/>
    <col min="7685" max="7685" width="9.85546875" style="1" customWidth="1"/>
    <col min="7686" max="7686" width="12.28515625" style="1" customWidth="1"/>
    <col min="7687" max="7687" width="10.5703125" style="1" customWidth="1"/>
    <col min="7688" max="7688" width="10" style="1" customWidth="1"/>
    <col min="7689" max="7936" width="9.140625" style="1"/>
    <col min="7937" max="7937" width="22.28515625" style="1" customWidth="1"/>
    <col min="7938" max="7938" width="14.85546875" style="1" customWidth="1"/>
    <col min="7939" max="7939" width="26.42578125" style="1" customWidth="1"/>
    <col min="7940" max="7940" width="19.140625" style="1" customWidth="1"/>
    <col min="7941" max="7941" width="9.85546875" style="1" customWidth="1"/>
    <col min="7942" max="7942" width="12.28515625" style="1" customWidth="1"/>
    <col min="7943" max="7943" width="10.5703125" style="1" customWidth="1"/>
    <col min="7944" max="7944" width="10" style="1" customWidth="1"/>
    <col min="7945" max="8192" width="9.140625" style="1"/>
    <col min="8193" max="8193" width="22.28515625" style="1" customWidth="1"/>
    <col min="8194" max="8194" width="14.85546875" style="1" customWidth="1"/>
    <col min="8195" max="8195" width="26.42578125" style="1" customWidth="1"/>
    <col min="8196" max="8196" width="19.140625" style="1" customWidth="1"/>
    <col min="8197" max="8197" width="9.85546875" style="1" customWidth="1"/>
    <col min="8198" max="8198" width="12.28515625" style="1" customWidth="1"/>
    <col min="8199" max="8199" width="10.5703125" style="1" customWidth="1"/>
    <col min="8200" max="8200" width="10" style="1" customWidth="1"/>
    <col min="8201" max="8448" width="9.140625" style="1"/>
    <col min="8449" max="8449" width="22.28515625" style="1" customWidth="1"/>
    <col min="8450" max="8450" width="14.85546875" style="1" customWidth="1"/>
    <col min="8451" max="8451" width="26.42578125" style="1" customWidth="1"/>
    <col min="8452" max="8452" width="19.140625" style="1" customWidth="1"/>
    <col min="8453" max="8453" width="9.85546875" style="1" customWidth="1"/>
    <col min="8454" max="8454" width="12.28515625" style="1" customWidth="1"/>
    <col min="8455" max="8455" width="10.5703125" style="1" customWidth="1"/>
    <col min="8456" max="8456" width="10" style="1" customWidth="1"/>
    <col min="8457" max="8704" width="9.140625" style="1"/>
    <col min="8705" max="8705" width="22.28515625" style="1" customWidth="1"/>
    <col min="8706" max="8706" width="14.85546875" style="1" customWidth="1"/>
    <col min="8707" max="8707" width="26.42578125" style="1" customWidth="1"/>
    <col min="8708" max="8708" width="19.140625" style="1" customWidth="1"/>
    <col min="8709" max="8709" width="9.85546875" style="1" customWidth="1"/>
    <col min="8710" max="8710" width="12.28515625" style="1" customWidth="1"/>
    <col min="8711" max="8711" width="10.5703125" style="1" customWidth="1"/>
    <col min="8712" max="8712" width="10" style="1" customWidth="1"/>
    <col min="8713" max="8960" width="9.140625" style="1"/>
    <col min="8961" max="8961" width="22.28515625" style="1" customWidth="1"/>
    <col min="8962" max="8962" width="14.85546875" style="1" customWidth="1"/>
    <col min="8963" max="8963" width="26.42578125" style="1" customWidth="1"/>
    <col min="8964" max="8964" width="19.140625" style="1" customWidth="1"/>
    <col min="8965" max="8965" width="9.85546875" style="1" customWidth="1"/>
    <col min="8966" max="8966" width="12.28515625" style="1" customWidth="1"/>
    <col min="8967" max="8967" width="10.5703125" style="1" customWidth="1"/>
    <col min="8968" max="8968" width="10" style="1" customWidth="1"/>
    <col min="8969" max="9216" width="9.140625" style="1"/>
    <col min="9217" max="9217" width="22.28515625" style="1" customWidth="1"/>
    <col min="9218" max="9218" width="14.85546875" style="1" customWidth="1"/>
    <col min="9219" max="9219" width="26.42578125" style="1" customWidth="1"/>
    <col min="9220" max="9220" width="19.140625" style="1" customWidth="1"/>
    <col min="9221" max="9221" width="9.85546875" style="1" customWidth="1"/>
    <col min="9222" max="9222" width="12.28515625" style="1" customWidth="1"/>
    <col min="9223" max="9223" width="10.5703125" style="1" customWidth="1"/>
    <col min="9224" max="9224" width="10" style="1" customWidth="1"/>
    <col min="9225" max="9472" width="9.140625" style="1"/>
    <col min="9473" max="9473" width="22.28515625" style="1" customWidth="1"/>
    <col min="9474" max="9474" width="14.85546875" style="1" customWidth="1"/>
    <col min="9475" max="9475" width="26.42578125" style="1" customWidth="1"/>
    <col min="9476" max="9476" width="19.140625" style="1" customWidth="1"/>
    <col min="9477" max="9477" width="9.85546875" style="1" customWidth="1"/>
    <col min="9478" max="9478" width="12.28515625" style="1" customWidth="1"/>
    <col min="9479" max="9479" width="10.5703125" style="1" customWidth="1"/>
    <col min="9480" max="9480" width="10" style="1" customWidth="1"/>
    <col min="9481" max="9728" width="9.140625" style="1"/>
    <col min="9729" max="9729" width="22.28515625" style="1" customWidth="1"/>
    <col min="9730" max="9730" width="14.85546875" style="1" customWidth="1"/>
    <col min="9731" max="9731" width="26.42578125" style="1" customWidth="1"/>
    <col min="9732" max="9732" width="19.140625" style="1" customWidth="1"/>
    <col min="9733" max="9733" width="9.85546875" style="1" customWidth="1"/>
    <col min="9734" max="9734" width="12.28515625" style="1" customWidth="1"/>
    <col min="9735" max="9735" width="10.5703125" style="1" customWidth="1"/>
    <col min="9736" max="9736" width="10" style="1" customWidth="1"/>
    <col min="9737" max="9984" width="9.140625" style="1"/>
    <col min="9985" max="9985" width="22.28515625" style="1" customWidth="1"/>
    <col min="9986" max="9986" width="14.85546875" style="1" customWidth="1"/>
    <col min="9987" max="9987" width="26.42578125" style="1" customWidth="1"/>
    <col min="9988" max="9988" width="19.140625" style="1" customWidth="1"/>
    <col min="9989" max="9989" width="9.85546875" style="1" customWidth="1"/>
    <col min="9990" max="9990" width="12.28515625" style="1" customWidth="1"/>
    <col min="9991" max="9991" width="10.5703125" style="1" customWidth="1"/>
    <col min="9992" max="9992" width="10" style="1" customWidth="1"/>
    <col min="9993" max="10240" width="9.140625" style="1"/>
    <col min="10241" max="10241" width="22.28515625" style="1" customWidth="1"/>
    <col min="10242" max="10242" width="14.85546875" style="1" customWidth="1"/>
    <col min="10243" max="10243" width="26.42578125" style="1" customWidth="1"/>
    <col min="10244" max="10244" width="19.140625" style="1" customWidth="1"/>
    <col min="10245" max="10245" width="9.85546875" style="1" customWidth="1"/>
    <col min="10246" max="10246" width="12.28515625" style="1" customWidth="1"/>
    <col min="10247" max="10247" width="10.5703125" style="1" customWidth="1"/>
    <col min="10248" max="10248" width="10" style="1" customWidth="1"/>
    <col min="10249" max="10496" width="9.140625" style="1"/>
    <col min="10497" max="10497" width="22.28515625" style="1" customWidth="1"/>
    <col min="10498" max="10498" width="14.85546875" style="1" customWidth="1"/>
    <col min="10499" max="10499" width="26.42578125" style="1" customWidth="1"/>
    <col min="10500" max="10500" width="19.140625" style="1" customWidth="1"/>
    <col min="10501" max="10501" width="9.85546875" style="1" customWidth="1"/>
    <col min="10502" max="10502" width="12.28515625" style="1" customWidth="1"/>
    <col min="10503" max="10503" width="10.5703125" style="1" customWidth="1"/>
    <col min="10504" max="10504" width="10" style="1" customWidth="1"/>
    <col min="10505" max="10752" width="9.140625" style="1"/>
    <col min="10753" max="10753" width="22.28515625" style="1" customWidth="1"/>
    <col min="10754" max="10754" width="14.85546875" style="1" customWidth="1"/>
    <col min="10755" max="10755" width="26.42578125" style="1" customWidth="1"/>
    <col min="10756" max="10756" width="19.140625" style="1" customWidth="1"/>
    <col min="10757" max="10757" width="9.85546875" style="1" customWidth="1"/>
    <col min="10758" max="10758" width="12.28515625" style="1" customWidth="1"/>
    <col min="10759" max="10759" width="10.5703125" style="1" customWidth="1"/>
    <col min="10760" max="10760" width="10" style="1" customWidth="1"/>
    <col min="10761" max="11008" width="9.140625" style="1"/>
    <col min="11009" max="11009" width="22.28515625" style="1" customWidth="1"/>
    <col min="11010" max="11010" width="14.85546875" style="1" customWidth="1"/>
    <col min="11011" max="11011" width="26.42578125" style="1" customWidth="1"/>
    <col min="11012" max="11012" width="19.140625" style="1" customWidth="1"/>
    <col min="11013" max="11013" width="9.85546875" style="1" customWidth="1"/>
    <col min="11014" max="11014" width="12.28515625" style="1" customWidth="1"/>
    <col min="11015" max="11015" width="10.5703125" style="1" customWidth="1"/>
    <col min="11016" max="11016" width="10" style="1" customWidth="1"/>
    <col min="11017" max="11264" width="9.140625" style="1"/>
    <col min="11265" max="11265" width="22.28515625" style="1" customWidth="1"/>
    <col min="11266" max="11266" width="14.85546875" style="1" customWidth="1"/>
    <col min="11267" max="11267" width="26.42578125" style="1" customWidth="1"/>
    <col min="11268" max="11268" width="19.140625" style="1" customWidth="1"/>
    <col min="11269" max="11269" width="9.85546875" style="1" customWidth="1"/>
    <col min="11270" max="11270" width="12.28515625" style="1" customWidth="1"/>
    <col min="11271" max="11271" width="10.5703125" style="1" customWidth="1"/>
    <col min="11272" max="11272" width="10" style="1" customWidth="1"/>
    <col min="11273" max="11520" width="9.140625" style="1"/>
    <col min="11521" max="11521" width="22.28515625" style="1" customWidth="1"/>
    <col min="11522" max="11522" width="14.85546875" style="1" customWidth="1"/>
    <col min="11523" max="11523" width="26.42578125" style="1" customWidth="1"/>
    <col min="11524" max="11524" width="19.140625" style="1" customWidth="1"/>
    <col min="11525" max="11525" width="9.85546875" style="1" customWidth="1"/>
    <col min="11526" max="11526" width="12.28515625" style="1" customWidth="1"/>
    <col min="11527" max="11527" width="10.5703125" style="1" customWidth="1"/>
    <col min="11528" max="11528" width="10" style="1" customWidth="1"/>
    <col min="11529" max="11776" width="9.140625" style="1"/>
    <col min="11777" max="11777" width="22.28515625" style="1" customWidth="1"/>
    <col min="11778" max="11778" width="14.85546875" style="1" customWidth="1"/>
    <col min="11779" max="11779" width="26.42578125" style="1" customWidth="1"/>
    <col min="11780" max="11780" width="19.140625" style="1" customWidth="1"/>
    <col min="11781" max="11781" width="9.85546875" style="1" customWidth="1"/>
    <col min="11782" max="11782" width="12.28515625" style="1" customWidth="1"/>
    <col min="11783" max="11783" width="10.5703125" style="1" customWidth="1"/>
    <col min="11784" max="11784" width="10" style="1" customWidth="1"/>
    <col min="11785" max="12032" width="9.140625" style="1"/>
    <col min="12033" max="12033" width="22.28515625" style="1" customWidth="1"/>
    <col min="12034" max="12034" width="14.85546875" style="1" customWidth="1"/>
    <col min="12035" max="12035" width="26.42578125" style="1" customWidth="1"/>
    <col min="12036" max="12036" width="19.140625" style="1" customWidth="1"/>
    <col min="12037" max="12037" width="9.85546875" style="1" customWidth="1"/>
    <col min="12038" max="12038" width="12.28515625" style="1" customWidth="1"/>
    <col min="12039" max="12039" width="10.5703125" style="1" customWidth="1"/>
    <col min="12040" max="12040" width="10" style="1" customWidth="1"/>
    <col min="12041" max="12288" width="9.140625" style="1"/>
    <col min="12289" max="12289" width="22.28515625" style="1" customWidth="1"/>
    <col min="12290" max="12290" width="14.85546875" style="1" customWidth="1"/>
    <col min="12291" max="12291" width="26.42578125" style="1" customWidth="1"/>
    <col min="12292" max="12292" width="19.140625" style="1" customWidth="1"/>
    <col min="12293" max="12293" width="9.85546875" style="1" customWidth="1"/>
    <col min="12294" max="12294" width="12.28515625" style="1" customWidth="1"/>
    <col min="12295" max="12295" width="10.5703125" style="1" customWidth="1"/>
    <col min="12296" max="12296" width="10" style="1" customWidth="1"/>
    <col min="12297" max="12544" width="9.140625" style="1"/>
    <col min="12545" max="12545" width="22.28515625" style="1" customWidth="1"/>
    <col min="12546" max="12546" width="14.85546875" style="1" customWidth="1"/>
    <col min="12547" max="12547" width="26.42578125" style="1" customWidth="1"/>
    <col min="12548" max="12548" width="19.140625" style="1" customWidth="1"/>
    <col min="12549" max="12549" width="9.85546875" style="1" customWidth="1"/>
    <col min="12550" max="12550" width="12.28515625" style="1" customWidth="1"/>
    <col min="12551" max="12551" width="10.5703125" style="1" customWidth="1"/>
    <col min="12552" max="12552" width="10" style="1" customWidth="1"/>
    <col min="12553" max="12800" width="9.140625" style="1"/>
    <col min="12801" max="12801" width="22.28515625" style="1" customWidth="1"/>
    <col min="12802" max="12802" width="14.85546875" style="1" customWidth="1"/>
    <col min="12803" max="12803" width="26.42578125" style="1" customWidth="1"/>
    <col min="12804" max="12804" width="19.140625" style="1" customWidth="1"/>
    <col min="12805" max="12805" width="9.85546875" style="1" customWidth="1"/>
    <col min="12806" max="12806" width="12.28515625" style="1" customWidth="1"/>
    <col min="12807" max="12807" width="10.5703125" style="1" customWidth="1"/>
    <col min="12808" max="12808" width="10" style="1" customWidth="1"/>
    <col min="12809" max="13056" width="9.140625" style="1"/>
    <col min="13057" max="13057" width="22.28515625" style="1" customWidth="1"/>
    <col min="13058" max="13058" width="14.85546875" style="1" customWidth="1"/>
    <col min="13059" max="13059" width="26.42578125" style="1" customWidth="1"/>
    <col min="13060" max="13060" width="19.140625" style="1" customWidth="1"/>
    <col min="13061" max="13061" width="9.85546875" style="1" customWidth="1"/>
    <col min="13062" max="13062" width="12.28515625" style="1" customWidth="1"/>
    <col min="13063" max="13063" width="10.5703125" style="1" customWidth="1"/>
    <col min="13064" max="13064" width="10" style="1" customWidth="1"/>
    <col min="13065" max="13312" width="9.140625" style="1"/>
    <col min="13313" max="13313" width="22.28515625" style="1" customWidth="1"/>
    <col min="13314" max="13314" width="14.85546875" style="1" customWidth="1"/>
    <col min="13315" max="13315" width="26.42578125" style="1" customWidth="1"/>
    <col min="13316" max="13316" width="19.140625" style="1" customWidth="1"/>
    <col min="13317" max="13317" width="9.85546875" style="1" customWidth="1"/>
    <col min="13318" max="13318" width="12.28515625" style="1" customWidth="1"/>
    <col min="13319" max="13319" width="10.5703125" style="1" customWidth="1"/>
    <col min="13320" max="13320" width="10" style="1" customWidth="1"/>
    <col min="13321" max="13568" width="9.140625" style="1"/>
    <col min="13569" max="13569" width="22.28515625" style="1" customWidth="1"/>
    <col min="13570" max="13570" width="14.85546875" style="1" customWidth="1"/>
    <col min="13571" max="13571" width="26.42578125" style="1" customWidth="1"/>
    <col min="13572" max="13572" width="19.140625" style="1" customWidth="1"/>
    <col min="13573" max="13573" width="9.85546875" style="1" customWidth="1"/>
    <col min="13574" max="13574" width="12.28515625" style="1" customWidth="1"/>
    <col min="13575" max="13575" width="10.5703125" style="1" customWidth="1"/>
    <col min="13576" max="13576" width="10" style="1" customWidth="1"/>
    <col min="13577" max="13824" width="9.140625" style="1"/>
    <col min="13825" max="13825" width="22.28515625" style="1" customWidth="1"/>
    <col min="13826" max="13826" width="14.85546875" style="1" customWidth="1"/>
    <col min="13827" max="13827" width="26.42578125" style="1" customWidth="1"/>
    <col min="13828" max="13828" width="19.140625" style="1" customWidth="1"/>
    <col min="13829" max="13829" width="9.85546875" style="1" customWidth="1"/>
    <col min="13830" max="13830" width="12.28515625" style="1" customWidth="1"/>
    <col min="13831" max="13831" width="10.5703125" style="1" customWidth="1"/>
    <col min="13832" max="13832" width="10" style="1" customWidth="1"/>
    <col min="13833" max="14080" width="9.140625" style="1"/>
    <col min="14081" max="14081" width="22.28515625" style="1" customWidth="1"/>
    <col min="14082" max="14082" width="14.85546875" style="1" customWidth="1"/>
    <col min="14083" max="14083" width="26.42578125" style="1" customWidth="1"/>
    <col min="14084" max="14084" width="19.140625" style="1" customWidth="1"/>
    <col min="14085" max="14085" width="9.85546875" style="1" customWidth="1"/>
    <col min="14086" max="14086" width="12.28515625" style="1" customWidth="1"/>
    <col min="14087" max="14087" width="10.5703125" style="1" customWidth="1"/>
    <col min="14088" max="14088" width="10" style="1" customWidth="1"/>
    <col min="14089" max="14336" width="9.140625" style="1"/>
    <col min="14337" max="14337" width="22.28515625" style="1" customWidth="1"/>
    <col min="14338" max="14338" width="14.85546875" style="1" customWidth="1"/>
    <col min="14339" max="14339" width="26.42578125" style="1" customWidth="1"/>
    <col min="14340" max="14340" width="19.140625" style="1" customWidth="1"/>
    <col min="14341" max="14341" width="9.85546875" style="1" customWidth="1"/>
    <col min="14342" max="14342" width="12.28515625" style="1" customWidth="1"/>
    <col min="14343" max="14343" width="10.5703125" style="1" customWidth="1"/>
    <col min="14344" max="14344" width="10" style="1" customWidth="1"/>
    <col min="14345" max="14592" width="9.140625" style="1"/>
    <col min="14593" max="14593" width="22.28515625" style="1" customWidth="1"/>
    <col min="14594" max="14594" width="14.85546875" style="1" customWidth="1"/>
    <col min="14595" max="14595" width="26.42578125" style="1" customWidth="1"/>
    <col min="14596" max="14596" width="19.140625" style="1" customWidth="1"/>
    <col min="14597" max="14597" width="9.85546875" style="1" customWidth="1"/>
    <col min="14598" max="14598" width="12.28515625" style="1" customWidth="1"/>
    <col min="14599" max="14599" width="10.5703125" style="1" customWidth="1"/>
    <col min="14600" max="14600" width="10" style="1" customWidth="1"/>
    <col min="14601" max="14848" width="9.140625" style="1"/>
    <col min="14849" max="14849" width="22.28515625" style="1" customWidth="1"/>
    <col min="14850" max="14850" width="14.85546875" style="1" customWidth="1"/>
    <col min="14851" max="14851" width="26.42578125" style="1" customWidth="1"/>
    <col min="14852" max="14852" width="19.140625" style="1" customWidth="1"/>
    <col min="14853" max="14853" width="9.85546875" style="1" customWidth="1"/>
    <col min="14854" max="14854" width="12.28515625" style="1" customWidth="1"/>
    <col min="14855" max="14855" width="10.5703125" style="1" customWidth="1"/>
    <col min="14856" max="14856" width="10" style="1" customWidth="1"/>
    <col min="14857" max="15104" width="9.140625" style="1"/>
    <col min="15105" max="15105" width="22.28515625" style="1" customWidth="1"/>
    <col min="15106" max="15106" width="14.85546875" style="1" customWidth="1"/>
    <col min="15107" max="15107" width="26.42578125" style="1" customWidth="1"/>
    <col min="15108" max="15108" width="19.140625" style="1" customWidth="1"/>
    <col min="15109" max="15109" width="9.85546875" style="1" customWidth="1"/>
    <col min="15110" max="15110" width="12.28515625" style="1" customWidth="1"/>
    <col min="15111" max="15111" width="10.5703125" style="1" customWidth="1"/>
    <col min="15112" max="15112" width="10" style="1" customWidth="1"/>
    <col min="15113" max="15360" width="9.140625" style="1"/>
    <col min="15361" max="15361" width="22.28515625" style="1" customWidth="1"/>
    <col min="15362" max="15362" width="14.85546875" style="1" customWidth="1"/>
    <col min="15363" max="15363" width="26.42578125" style="1" customWidth="1"/>
    <col min="15364" max="15364" width="19.140625" style="1" customWidth="1"/>
    <col min="15365" max="15365" width="9.85546875" style="1" customWidth="1"/>
    <col min="15366" max="15366" width="12.28515625" style="1" customWidth="1"/>
    <col min="15367" max="15367" width="10.5703125" style="1" customWidth="1"/>
    <col min="15368" max="15368" width="10" style="1" customWidth="1"/>
    <col min="15369" max="15616" width="9.140625" style="1"/>
    <col min="15617" max="15617" width="22.28515625" style="1" customWidth="1"/>
    <col min="15618" max="15618" width="14.85546875" style="1" customWidth="1"/>
    <col min="15619" max="15619" width="26.42578125" style="1" customWidth="1"/>
    <col min="15620" max="15620" width="19.140625" style="1" customWidth="1"/>
    <col min="15621" max="15621" width="9.85546875" style="1" customWidth="1"/>
    <col min="15622" max="15622" width="12.28515625" style="1" customWidth="1"/>
    <col min="15623" max="15623" width="10.5703125" style="1" customWidth="1"/>
    <col min="15624" max="15624" width="10" style="1" customWidth="1"/>
    <col min="15625" max="15872" width="9.140625" style="1"/>
    <col min="15873" max="15873" width="22.28515625" style="1" customWidth="1"/>
    <col min="15874" max="15874" width="14.85546875" style="1" customWidth="1"/>
    <col min="15875" max="15875" width="26.42578125" style="1" customWidth="1"/>
    <col min="15876" max="15876" width="19.140625" style="1" customWidth="1"/>
    <col min="15877" max="15877" width="9.85546875" style="1" customWidth="1"/>
    <col min="15878" max="15878" width="12.28515625" style="1" customWidth="1"/>
    <col min="15879" max="15879" width="10.5703125" style="1" customWidth="1"/>
    <col min="15880" max="15880" width="10" style="1" customWidth="1"/>
    <col min="15881" max="16128" width="9.140625" style="1"/>
    <col min="16129" max="16129" width="22.28515625" style="1" customWidth="1"/>
    <col min="16130" max="16130" width="14.85546875" style="1" customWidth="1"/>
    <col min="16131" max="16131" width="26.42578125" style="1" customWidth="1"/>
    <col min="16132" max="16132" width="19.140625" style="1" customWidth="1"/>
    <col min="16133" max="16133" width="9.85546875" style="1" customWidth="1"/>
    <col min="16134" max="16134" width="12.28515625" style="1" customWidth="1"/>
    <col min="16135" max="16135" width="10.5703125" style="1" customWidth="1"/>
    <col min="16136" max="16136" width="10" style="1" customWidth="1"/>
    <col min="16137" max="16384" width="9.140625" style="1"/>
  </cols>
  <sheetData>
    <row r="1" spans="1:8" x14ac:dyDescent="0.25">
      <c r="A1" s="323" t="s">
        <v>162</v>
      </c>
      <c r="B1" s="323"/>
      <c r="C1" s="323"/>
      <c r="D1" s="323"/>
      <c r="E1" s="323"/>
      <c r="F1" s="323"/>
      <c r="G1" s="323"/>
      <c r="H1" s="323"/>
    </row>
    <row r="2" spans="1:8" x14ac:dyDescent="0.25">
      <c r="A2" s="324"/>
      <c r="B2" s="324"/>
      <c r="C2" s="324"/>
      <c r="D2" s="324"/>
      <c r="E2" s="324"/>
      <c r="F2" s="324"/>
      <c r="G2" s="299" t="str">
        <f>ОГЛАВЛЕНИЕ!D10</f>
        <v>с 14.01.2019</v>
      </c>
      <c r="H2" s="300"/>
    </row>
    <row r="3" spans="1:8" ht="48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4" t="s">
        <v>291</v>
      </c>
      <c r="G3" s="5" t="s">
        <v>292</v>
      </c>
      <c r="H3" s="158">
        <f>ОГЛАВЛЕНИЕ!C21</f>
        <v>0</v>
      </c>
    </row>
    <row r="4" spans="1:8" ht="15.75" x14ac:dyDescent="0.25">
      <c r="A4" s="87" t="s">
        <v>163</v>
      </c>
      <c r="B4" s="48" t="s">
        <v>4</v>
      </c>
      <c r="C4" s="7" t="s">
        <v>164</v>
      </c>
      <c r="D4" s="8">
        <v>63</v>
      </c>
      <c r="E4" s="265">
        <v>11567</v>
      </c>
      <c r="F4" s="108">
        <f>E4-E4*$H$3/100</f>
        <v>11567</v>
      </c>
      <c r="G4" s="9"/>
      <c r="H4" s="7"/>
    </row>
    <row r="5" spans="1:8" ht="15.75" x14ac:dyDescent="0.25">
      <c r="A5" s="87" t="s">
        <v>165</v>
      </c>
      <c r="B5" s="48" t="s">
        <v>4</v>
      </c>
      <c r="C5" s="7" t="s">
        <v>166</v>
      </c>
      <c r="D5" s="8">
        <v>57</v>
      </c>
      <c r="E5" s="265">
        <v>10836</v>
      </c>
      <c r="F5" s="109">
        <f t="shared" ref="F5:F8" si="0">E5-E5*$H$3/100</f>
        <v>10836</v>
      </c>
      <c r="G5" s="9"/>
      <c r="H5" s="7"/>
    </row>
    <row r="6" spans="1:8" ht="15.75" x14ac:dyDescent="0.25">
      <c r="A6" s="87" t="s">
        <v>167</v>
      </c>
      <c r="B6" s="48" t="s">
        <v>4</v>
      </c>
      <c r="C6" s="7" t="s">
        <v>168</v>
      </c>
      <c r="D6" s="8">
        <v>39</v>
      </c>
      <c r="E6" s="265">
        <v>7908</v>
      </c>
      <c r="F6" s="109">
        <f t="shared" si="0"/>
        <v>7908</v>
      </c>
      <c r="G6" s="9"/>
      <c r="H6" s="7"/>
    </row>
    <row r="7" spans="1:8" ht="15.75" x14ac:dyDescent="0.25">
      <c r="A7" s="87" t="s">
        <v>169</v>
      </c>
      <c r="B7" s="48" t="s">
        <v>4</v>
      </c>
      <c r="C7" s="7" t="s">
        <v>170</v>
      </c>
      <c r="D7" s="8">
        <v>30</v>
      </c>
      <c r="E7" s="265">
        <v>6450</v>
      </c>
      <c r="F7" s="109">
        <f t="shared" si="0"/>
        <v>6450</v>
      </c>
      <c r="G7" s="9"/>
      <c r="H7" s="7"/>
    </row>
    <row r="8" spans="1:8" ht="16.5" thickBot="1" x14ac:dyDescent="0.3">
      <c r="A8" s="87" t="s">
        <v>171</v>
      </c>
      <c r="B8" s="48" t="s">
        <v>4</v>
      </c>
      <c r="C8" s="7" t="s">
        <v>172</v>
      </c>
      <c r="D8" s="8">
        <v>27</v>
      </c>
      <c r="E8" s="265">
        <v>5857</v>
      </c>
      <c r="F8" s="110">
        <f t="shared" si="0"/>
        <v>5857</v>
      </c>
      <c r="G8" s="9"/>
      <c r="H8" s="7"/>
    </row>
    <row r="9" spans="1:8" x14ac:dyDescent="0.25">
      <c r="A9" s="354"/>
      <c r="B9" s="354"/>
      <c r="C9" s="356"/>
      <c r="D9" s="354"/>
      <c r="E9" s="380"/>
      <c r="F9" s="49"/>
      <c r="G9" s="50"/>
      <c r="H9" s="50"/>
    </row>
    <row r="10" spans="1:8" x14ac:dyDescent="0.25">
      <c r="A10" s="354"/>
      <c r="B10" s="354"/>
      <c r="C10" s="359"/>
      <c r="D10" s="354"/>
      <c r="E10" s="354"/>
      <c r="F10" s="49"/>
      <c r="G10" s="50"/>
      <c r="H10" s="50"/>
    </row>
    <row r="11" spans="1:8" x14ac:dyDescent="0.25">
      <c r="A11" s="354"/>
      <c r="B11" s="354"/>
      <c r="C11" s="359"/>
      <c r="D11" s="354"/>
      <c r="E11" s="354"/>
      <c r="F11" s="49"/>
      <c r="G11" s="50"/>
      <c r="H11" s="50"/>
    </row>
    <row r="12" spans="1:8" x14ac:dyDescent="0.25">
      <c r="A12" s="354"/>
      <c r="B12" s="354"/>
      <c r="C12" s="359"/>
      <c r="D12" s="354"/>
      <c r="E12" s="354"/>
      <c r="F12" s="49"/>
      <c r="G12" s="50"/>
      <c r="H12" s="50"/>
    </row>
    <row r="13" spans="1:8" x14ac:dyDescent="0.25">
      <c r="A13" s="354"/>
      <c r="B13" s="354"/>
      <c r="C13" s="359"/>
      <c r="D13" s="354"/>
      <c r="E13" s="354"/>
      <c r="F13" s="49"/>
      <c r="G13" s="50"/>
      <c r="H13" s="50"/>
    </row>
    <row r="14" spans="1:8" x14ac:dyDescent="0.25">
      <c r="A14" s="354"/>
      <c r="B14" s="354"/>
      <c r="C14" s="359"/>
      <c r="D14" s="354"/>
      <c r="E14" s="354"/>
      <c r="F14" s="49"/>
      <c r="G14" s="50"/>
      <c r="H14" s="50"/>
    </row>
    <row r="15" spans="1:8" x14ac:dyDescent="0.25">
      <c r="A15" s="354"/>
      <c r="B15" s="354"/>
      <c r="C15" s="359"/>
      <c r="D15" s="354"/>
      <c r="E15" s="354"/>
      <c r="F15" s="49"/>
      <c r="G15" s="50"/>
      <c r="H15" s="50"/>
    </row>
    <row r="16" spans="1:8" x14ac:dyDescent="0.25">
      <c r="A16" s="354"/>
      <c r="B16" s="354"/>
      <c r="C16" s="359"/>
      <c r="D16" s="354"/>
      <c r="E16" s="354"/>
      <c r="F16" s="49"/>
      <c r="G16" s="50"/>
      <c r="H16" s="50"/>
    </row>
    <row r="17" spans="1:8" x14ac:dyDescent="0.25">
      <c r="A17" s="354"/>
      <c r="B17" s="354"/>
      <c r="C17" s="359"/>
      <c r="D17" s="354"/>
      <c r="E17" s="354"/>
      <c r="F17" s="49"/>
      <c r="G17" s="50"/>
      <c r="H17" s="50"/>
    </row>
    <row r="18" spans="1:8" x14ac:dyDescent="0.25">
      <c r="A18" s="354"/>
      <c r="B18" s="354"/>
      <c r="C18" s="359"/>
      <c r="D18" s="354"/>
      <c r="E18" s="354"/>
      <c r="F18" s="49"/>
      <c r="G18" s="50"/>
      <c r="H18" s="50"/>
    </row>
    <row r="19" spans="1:8" x14ac:dyDescent="0.25">
      <c r="A19" s="354"/>
      <c r="B19" s="354"/>
      <c r="C19" s="359"/>
      <c r="D19" s="354"/>
      <c r="E19" s="354"/>
      <c r="F19" s="49"/>
      <c r="G19" s="50"/>
      <c r="H19" s="50"/>
    </row>
    <row r="20" spans="1:8" x14ac:dyDescent="0.25">
      <c r="A20" s="354"/>
      <c r="B20" s="354"/>
      <c r="C20" s="359"/>
      <c r="D20" s="354"/>
      <c r="E20" s="354"/>
      <c r="F20" s="49"/>
      <c r="G20" s="50"/>
      <c r="H20" s="50"/>
    </row>
    <row r="21" spans="1:8" x14ac:dyDescent="0.25">
      <c r="A21" s="354"/>
      <c r="B21" s="354"/>
      <c r="C21" s="359"/>
      <c r="D21" s="354"/>
      <c r="E21" s="354"/>
      <c r="F21" s="49"/>
      <c r="G21" s="50"/>
      <c r="H21" s="50"/>
    </row>
    <row r="22" spans="1:8" x14ac:dyDescent="0.25">
      <c r="A22" s="355"/>
      <c r="B22" s="355"/>
      <c r="C22" s="359"/>
      <c r="D22" s="355"/>
      <c r="E22" s="355"/>
      <c r="F22" s="49"/>
      <c r="G22" s="50"/>
      <c r="H22" s="50"/>
    </row>
    <row r="23" spans="1:8" x14ac:dyDescent="0.25">
      <c r="A23" s="374" t="s">
        <v>163</v>
      </c>
      <c r="B23" s="375"/>
      <c r="C23" s="82" t="s">
        <v>167</v>
      </c>
      <c r="D23" s="374" t="s">
        <v>169</v>
      </c>
      <c r="E23" s="376"/>
      <c r="F23" s="51"/>
      <c r="G23" s="50"/>
      <c r="H23" s="50"/>
    </row>
    <row r="24" spans="1:8" x14ac:dyDescent="0.25">
      <c r="A24" s="377" t="s">
        <v>165</v>
      </c>
      <c r="B24" s="378"/>
      <c r="C24" s="83"/>
      <c r="D24" s="377" t="s">
        <v>171</v>
      </c>
      <c r="E24" s="379"/>
      <c r="F24" s="51"/>
      <c r="G24" s="50"/>
      <c r="H24" s="50"/>
    </row>
  </sheetData>
  <mergeCells count="10">
    <mergeCell ref="A23:B23"/>
    <mergeCell ref="D23:E23"/>
    <mergeCell ref="A24:B24"/>
    <mergeCell ref="D24:E24"/>
    <mergeCell ref="A1:H1"/>
    <mergeCell ref="A2:F2"/>
    <mergeCell ref="G2:H2"/>
    <mergeCell ref="A9:B22"/>
    <mergeCell ref="C9:C22"/>
    <mergeCell ref="D9:E2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6"/>
  <sheetViews>
    <sheetView zoomScale="85" zoomScaleNormal="85" workbookViewId="0">
      <selection activeCell="E22" sqref="E22"/>
    </sheetView>
  </sheetViews>
  <sheetFormatPr defaultColWidth="9.140625" defaultRowHeight="15" x14ac:dyDescent="0.25"/>
  <cols>
    <col min="1" max="1" width="33.42578125" style="1" customWidth="1"/>
    <col min="2" max="2" width="21.42578125" style="1" customWidth="1"/>
    <col min="3" max="3" width="18.5703125" style="1" customWidth="1"/>
    <col min="4" max="4" width="21.42578125" style="1" customWidth="1"/>
    <col min="5" max="5" width="17.28515625" style="1" customWidth="1"/>
    <col min="6" max="6" width="20.28515625" style="1" customWidth="1"/>
    <col min="7" max="7" width="12.42578125" style="1" customWidth="1"/>
    <col min="8" max="8" width="13.28515625" style="1" customWidth="1"/>
    <col min="9" max="9" width="10.7109375" style="1" customWidth="1"/>
    <col min="10" max="16384" width="9.140625" style="1"/>
  </cols>
  <sheetData>
    <row r="1" spans="1:8" ht="19.899999999999999" customHeight="1" x14ac:dyDescent="0.25">
      <c r="A1" s="293" t="s">
        <v>623</v>
      </c>
      <c r="B1" s="294"/>
      <c r="C1" s="294"/>
      <c r="D1" s="294"/>
      <c r="E1" s="294"/>
      <c r="F1" s="294"/>
      <c r="G1" s="294"/>
      <c r="H1" s="295"/>
    </row>
    <row r="2" spans="1:8" ht="15" customHeight="1" x14ac:dyDescent="0.25">
      <c r="A2" s="296"/>
      <c r="B2" s="297"/>
      <c r="C2" s="297"/>
      <c r="D2" s="297"/>
      <c r="E2" s="297"/>
      <c r="F2" s="298"/>
      <c r="G2" s="299" t="str">
        <f>ОГЛАВЛЕНИЕ!D10</f>
        <v>с 14.01.2019</v>
      </c>
      <c r="H2" s="300"/>
    </row>
    <row r="3" spans="1:8" ht="36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53" t="s">
        <v>291</v>
      </c>
      <c r="G3" s="54" t="s">
        <v>290</v>
      </c>
      <c r="H3" s="159">
        <f>ОГЛАВЛЕНИЕ!C22</f>
        <v>0</v>
      </c>
    </row>
    <row r="4" spans="1:8" ht="15" customHeight="1" x14ac:dyDescent="0.25">
      <c r="A4" s="55" t="s">
        <v>173</v>
      </c>
      <c r="B4" s="6" t="s">
        <v>149</v>
      </c>
      <c r="C4" s="7" t="s">
        <v>174</v>
      </c>
      <c r="D4" s="8">
        <v>20</v>
      </c>
      <c r="E4" s="265">
        <v>3276</v>
      </c>
      <c r="F4" s="116">
        <f>E4-E4*$H$3/100</f>
        <v>3276</v>
      </c>
      <c r="G4" s="388"/>
      <c r="H4" s="389"/>
    </row>
    <row r="5" spans="1:8" ht="15" customHeight="1" x14ac:dyDescent="0.25">
      <c r="A5" s="55" t="s">
        <v>175</v>
      </c>
      <c r="B5" s="6" t="s">
        <v>149</v>
      </c>
      <c r="C5" s="7" t="s">
        <v>176</v>
      </c>
      <c r="D5" s="8">
        <v>21</v>
      </c>
      <c r="E5" s="265">
        <v>3824</v>
      </c>
      <c r="F5" s="116">
        <f t="shared" ref="F5:F26" si="0">E5-E5*$H$3/100</f>
        <v>3824</v>
      </c>
      <c r="G5" s="388"/>
      <c r="H5" s="389"/>
    </row>
    <row r="6" spans="1:8" ht="15" customHeight="1" x14ac:dyDescent="0.25">
      <c r="A6" s="55" t="s">
        <v>177</v>
      </c>
      <c r="B6" s="6" t="s">
        <v>149</v>
      </c>
      <c r="C6" s="7" t="s">
        <v>174</v>
      </c>
      <c r="D6" s="8">
        <v>22</v>
      </c>
      <c r="E6" s="265">
        <v>3555</v>
      </c>
      <c r="F6" s="116">
        <f t="shared" si="0"/>
        <v>3555</v>
      </c>
      <c r="G6" s="388"/>
      <c r="H6" s="389"/>
    </row>
    <row r="7" spans="1:8" ht="15" customHeight="1" x14ac:dyDescent="0.25">
      <c r="A7" s="55" t="s">
        <v>178</v>
      </c>
      <c r="B7" s="6" t="s">
        <v>149</v>
      </c>
      <c r="C7" s="7" t="s">
        <v>176</v>
      </c>
      <c r="D7" s="8">
        <v>23</v>
      </c>
      <c r="E7" s="265">
        <v>4036</v>
      </c>
      <c r="F7" s="116">
        <f t="shared" si="0"/>
        <v>4036</v>
      </c>
      <c r="G7" s="388"/>
      <c r="H7" s="389"/>
    </row>
    <row r="8" spans="1:8" ht="15" customHeight="1" x14ac:dyDescent="0.25">
      <c r="A8" s="55" t="s">
        <v>179</v>
      </c>
      <c r="B8" s="6" t="s">
        <v>149</v>
      </c>
      <c r="C8" s="7" t="s">
        <v>180</v>
      </c>
      <c r="D8" s="8">
        <v>26</v>
      </c>
      <c r="E8" s="265">
        <v>5706</v>
      </c>
      <c r="F8" s="116">
        <f t="shared" si="0"/>
        <v>5706</v>
      </c>
      <c r="G8" s="388"/>
      <c r="H8" s="389"/>
    </row>
    <row r="9" spans="1:8" ht="15" customHeight="1" x14ac:dyDescent="0.25">
      <c r="A9" s="55" t="s">
        <v>181</v>
      </c>
      <c r="B9" s="6" t="s">
        <v>149</v>
      </c>
      <c r="C9" s="7" t="s">
        <v>182</v>
      </c>
      <c r="D9" s="8">
        <v>34</v>
      </c>
      <c r="E9" s="265">
        <v>5798</v>
      </c>
      <c r="F9" s="116">
        <f t="shared" si="0"/>
        <v>5798</v>
      </c>
      <c r="G9" s="388"/>
      <c r="H9" s="389"/>
    </row>
    <row r="10" spans="1:8" ht="15" customHeight="1" x14ac:dyDescent="0.25">
      <c r="A10" s="55" t="s">
        <v>183</v>
      </c>
      <c r="B10" s="6" t="s">
        <v>149</v>
      </c>
      <c r="C10" s="7" t="s">
        <v>184</v>
      </c>
      <c r="D10" s="8">
        <v>38</v>
      </c>
      <c r="E10" s="265">
        <v>6749</v>
      </c>
      <c r="F10" s="116">
        <f t="shared" si="0"/>
        <v>6749</v>
      </c>
      <c r="G10" s="388"/>
      <c r="H10" s="389"/>
    </row>
    <row r="11" spans="1:8" ht="15" customHeight="1" x14ac:dyDescent="0.25">
      <c r="A11" s="55" t="s">
        <v>362</v>
      </c>
      <c r="B11" s="6" t="s">
        <v>149</v>
      </c>
      <c r="C11" s="7" t="s">
        <v>184</v>
      </c>
      <c r="D11" s="8">
        <v>47</v>
      </c>
      <c r="E11" s="265">
        <v>8378</v>
      </c>
      <c r="F11" s="116">
        <f t="shared" si="0"/>
        <v>8378</v>
      </c>
      <c r="G11" s="105"/>
      <c r="H11" s="106"/>
    </row>
    <row r="12" spans="1:8" ht="15" customHeight="1" x14ac:dyDescent="0.25">
      <c r="A12" s="55" t="s">
        <v>185</v>
      </c>
      <c r="B12" s="6" t="s">
        <v>149</v>
      </c>
      <c r="C12" s="7" t="s">
        <v>182</v>
      </c>
      <c r="D12" s="8">
        <v>35</v>
      </c>
      <c r="E12" s="265">
        <v>6352</v>
      </c>
      <c r="F12" s="116">
        <f t="shared" si="0"/>
        <v>6352</v>
      </c>
      <c r="G12" s="388"/>
      <c r="H12" s="389"/>
    </row>
    <row r="13" spans="1:8" ht="15" customHeight="1" x14ac:dyDescent="0.25">
      <c r="A13" s="55" t="s">
        <v>186</v>
      </c>
      <c r="B13" s="6" t="s">
        <v>149</v>
      </c>
      <c r="C13" s="7" t="s">
        <v>184</v>
      </c>
      <c r="D13" s="8">
        <v>40</v>
      </c>
      <c r="E13" s="265">
        <v>7314</v>
      </c>
      <c r="F13" s="116">
        <f t="shared" si="0"/>
        <v>7314</v>
      </c>
      <c r="G13" s="388"/>
      <c r="H13" s="389"/>
    </row>
    <row r="14" spans="1:8" ht="15" customHeight="1" x14ac:dyDescent="0.25">
      <c r="A14" s="55" t="s">
        <v>187</v>
      </c>
      <c r="B14" s="6" t="s">
        <v>149</v>
      </c>
      <c r="C14" s="7" t="s">
        <v>188</v>
      </c>
      <c r="D14" s="8">
        <v>48</v>
      </c>
      <c r="E14" s="265">
        <v>8354</v>
      </c>
      <c r="F14" s="116">
        <f t="shared" si="0"/>
        <v>8354</v>
      </c>
      <c r="G14" s="388"/>
      <c r="H14" s="389"/>
    </row>
    <row r="15" spans="1:8" ht="15" customHeight="1" x14ac:dyDescent="0.25">
      <c r="A15" s="55" t="s">
        <v>189</v>
      </c>
      <c r="B15" s="6" t="s">
        <v>149</v>
      </c>
      <c r="C15" s="7" t="s">
        <v>190</v>
      </c>
      <c r="D15" s="8">
        <v>54</v>
      </c>
      <c r="E15" s="265">
        <v>9780</v>
      </c>
      <c r="F15" s="116">
        <f t="shared" si="0"/>
        <v>9780</v>
      </c>
      <c r="G15" s="388"/>
      <c r="H15" s="389"/>
    </row>
    <row r="16" spans="1:8" ht="15" customHeight="1" x14ac:dyDescent="0.25">
      <c r="A16" s="55" t="s">
        <v>191</v>
      </c>
      <c r="B16" s="6" t="s">
        <v>149</v>
      </c>
      <c r="C16" s="7" t="s">
        <v>188</v>
      </c>
      <c r="D16" s="8">
        <v>50</v>
      </c>
      <c r="E16" s="265">
        <v>9184</v>
      </c>
      <c r="F16" s="116">
        <f t="shared" si="0"/>
        <v>9184</v>
      </c>
      <c r="G16" s="388"/>
      <c r="H16" s="389"/>
    </row>
    <row r="17" spans="1:8" ht="15" customHeight="1" x14ac:dyDescent="0.25">
      <c r="A17" s="55" t="s">
        <v>192</v>
      </c>
      <c r="B17" s="6" t="s">
        <v>149</v>
      </c>
      <c r="C17" s="7" t="s">
        <v>190</v>
      </c>
      <c r="D17" s="8">
        <v>57</v>
      </c>
      <c r="E17" s="265">
        <v>10628</v>
      </c>
      <c r="F17" s="116">
        <f t="shared" si="0"/>
        <v>10628</v>
      </c>
      <c r="G17" s="388"/>
      <c r="H17" s="389"/>
    </row>
    <row r="18" spans="1:8" ht="15" customHeight="1" x14ac:dyDescent="0.25">
      <c r="A18" s="55" t="s">
        <v>193</v>
      </c>
      <c r="B18" s="6" t="s">
        <v>149</v>
      </c>
      <c r="C18" s="7" t="s">
        <v>176</v>
      </c>
      <c r="D18" s="8">
        <v>24</v>
      </c>
      <c r="E18" s="265">
        <v>4601</v>
      </c>
      <c r="F18" s="116">
        <f t="shared" si="0"/>
        <v>4601</v>
      </c>
      <c r="G18" s="388"/>
      <c r="H18" s="389"/>
    </row>
    <row r="19" spans="1:8" ht="15" customHeight="1" x14ac:dyDescent="0.25">
      <c r="A19" s="55" t="s">
        <v>194</v>
      </c>
      <c r="B19" s="6" t="s">
        <v>149</v>
      </c>
      <c r="C19" s="7" t="s">
        <v>180</v>
      </c>
      <c r="D19" s="8">
        <v>24</v>
      </c>
      <c r="E19" s="265">
        <v>5337</v>
      </c>
      <c r="F19" s="116">
        <f t="shared" si="0"/>
        <v>5337</v>
      </c>
      <c r="G19" s="388"/>
      <c r="H19" s="389"/>
    </row>
    <row r="20" spans="1:8" ht="15" customHeight="1" x14ac:dyDescent="0.25">
      <c r="A20" s="55" t="s">
        <v>195</v>
      </c>
      <c r="B20" s="6" t="s">
        <v>149</v>
      </c>
      <c r="C20" s="7" t="s">
        <v>180</v>
      </c>
      <c r="D20" s="8">
        <v>44</v>
      </c>
      <c r="E20" s="265">
        <v>7768</v>
      </c>
      <c r="F20" s="116">
        <f t="shared" si="0"/>
        <v>7768</v>
      </c>
      <c r="G20" s="388"/>
      <c r="H20" s="389"/>
    </row>
    <row r="21" spans="1:8" ht="15" customHeight="1" x14ac:dyDescent="0.25">
      <c r="A21" s="55" t="s">
        <v>197</v>
      </c>
      <c r="B21" s="6" t="s">
        <v>149</v>
      </c>
      <c r="C21" s="7" t="s">
        <v>180</v>
      </c>
      <c r="D21" s="8">
        <v>26</v>
      </c>
      <c r="E21" s="265">
        <v>5618</v>
      </c>
      <c r="F21" s="116">
        <f t="shared" si="0"/>
        <v>5618</v>
      </c>
      <c r="G21" s="388"/>
      <c r="H21" s="389"/>
    </row>
    <row r="22" spans="1:8" ht="15" customHeight="1" x14ac:dyDescent="0.25">
      <c r="A22" s="55" t="s">
        <v>198</v>
      </c>
      <c r="B22" s="6" t="s">
        <v>149</v>
      </c>
      <c r="C22" s="7" t="s">
        <v>182</v>
      </c>
      <c r="D22" s="8">
        <v>34</v>
      </c>
      <c r="E22" s="265">
        <v>5710</v>
      </c>
      <c r="F22" s="116">
        <f t="shared" si="0"/>
        <v>5710</v>
      </c>
      <c r="G22" s="388"/>
      <c r="H22" s="389"/>
    </row>
    <row r="23" spans="1:8" ht="15" customHeight="1" x14ac:dyDescent="0.25">
      <c r="A23" s="55" t="s">
        <v>199</v>
      </c>
      <c r="B23" s="6" t="s">
        <v>149</v>
      </c>
      <c r="C23" s="7" t="s">
        <v>184</v>
      </c>
      <c r="D23" s="8">
        <v>38</v>
      </c>
      <c r="E23" s="265">
        <v>6661</v>
      </c>
      <c r="F23" s="116">
        <f t="shared" si="0"/>
        <v>6661</v>
      </c>
      <c r="G23" s="388"/>
      <c r="H23" s="389"/>
    </row>
    <row r="24" spans="1:8" ht="15" customHeight="1" x14ac:dyDescent="0.25">
      <c r="A24" s="55" t="s">
        <v>200</v>
      </c>
      <c r="B24" s="6" t="s">
        <v>149</v>
      </c>
      <c r="C24" s="7" t="s">
        <v>201</v>
      </c>
      <c r="D24" s="8">
        <v>73</v>
      </c>
      <c r="E24" s="265">
        <v>12821</v>
      </c>
      <c r="F24" s="116">
        <f t="shared" si="0"/>
        <v>12821</v>
      </c>
      <c r="G24" s="388"/>
      <c r="H24" s="389"/>
    </row>
    <row r="25" spans="1:8" ht="15" customHeight="1" x14ac:dyDescent="0.25">
      <c r="A25" s="55" t="s">
        <v>202</v>
      </c>
      <c r="B25" s="6" t="s">
        <v>149</v>
      </c>
      <c r="C25" s="7" t="s">
        <v>196</v>
      </c>
      <c r="D25" s="8">
        <v>49</v>
      </c>
      <c r="E25" s="265">
        <v>10739</v>
      </c>
      <c r="F25" s="116">
        <f t="shared" si="0"/>
        <v>10739</v>
      </c>
      <c r="G25" s="388"/>
      <c r="H25" s="389"/>
    </row>
    <row r="26" spans="1:8" ht="15" customHeight="1" x14ac:dyDescent="0.25">
      <c r="A26" s="56" t="s">
        <v>203</v>
      </c>
      <c r="B26" s="10" t="s">
        <v>149</v>
      </c>
      <c r="C26" s="11" t="s">
        <v>190</v>
      </c>
      <c r="D26" s="86">
        <v>63</v>
      </c>
      <c r="E26" s="265">
        <v>10920</v>
      </c>
      <c r="F26" s="116">
        <f t="shared" si="0"/>
        <v>10920</v>
      </c>
      <c r="G26" s="388"/>
      <c r="H26" s="389"/>
    </row>
    <row r="27" spans="1:8" x14ac:dyDescent="0.25">
      <c r="A27" s="384"/>
      <c r="B27" s="385"/>
      <c r="C27" s="385"/>
      <c r="D27" s="385"/>
      <c r="E27" s="386"/>
      <c r="F27" s="386"/>
      <c r="G27" s="385"/>
      <c r="H27" s="382"/>
    </row>
    <row r="28" spans="1:8" x14ac:dyDescent="0.25">
      <c r="A28" s="384"/>
      <c r="B28" s="386"/>
      <c r="C28" s="386"/>
      <c r="D28" s="386"/>
      <c r="E28" s="386"/>
      <c r="F28" s="386"/>
      <c r="G28" s="386"/>
      <c r="H28" s="383"/>
    </row>
    <row r="29" spans="1:8" x14ac:dyDescent="0.25">
      <c r="A29" s="384"/>
      <c r="B29" s="386"/>
      <c r="C29" s="386"/>
      <c r="D29" s="386"/>
      <c r="E29" s="386"/>
      <c r="F29" s="386"/>
      <c r="G29" s="386"/>
      <c r="H29" s="383"/>
    </row>
    <row r="30" spans="1:8" x14ac:dyDescent="0.25">
      <c r="A30" s="384"/>
      <c r="B30" s="386"/>
      <c r="C30" s="386"/>
      <c r="D30" s="386"/>
      <c r="E30" s="386"/>
      <c r="F30" s="386"/>
      <c r="G30" s="386"/>
      <c r="H30" s="383"/>
    </row>
    <row r="31" spans="1:8" x14ac:dyDescent="0.25">
      <c r="A31" s="384"/>
      <c r="B31" s="386"/>
      <c r="C31" s="386"/>
      <c r="D31" s="386"/>
      <c r="E31" s="386"/>
      <c r="F31" s="386"/>
      <c r="G31" s="386"/>
      <c r="H31" s="383"/>
    </row>
    <row r="32" spans="1:8" x14ac:dyDescent="0.25">
      <c r="A32" s="384"/>
      <c r="B32" s="386"/>
      <c r="C32" s="386"/>
      <c r="D32" s="386"/>
      <c r="E32" s="386"/>
      <c r="F32" s="386"/>
      <c r="G32" s="386"/>
      <c r="H32" s="383"/>
    </row>
    <row r="33" spans="1:8" x14ac:dyDescent="0.25">
      <c r="A33" s="384"/>
      <c r="B33" s="386"/>
      <c r="C33" s="386"/>
      <c r="D33" s="386"/>
      <c r="E33" s="386"/>
      <c r="F33" s="386"/>
      <c r="G33" s="386"/>
      <c r="H33" s="383"/>
    </row>
    <row r="34" spans="1:8" x14ac:dyDescent="0.25">
      <c r="A34" s="384"/>
      <c r="B34" s="386"/>
      <c r="C34" s="386"/>
      <c r="D34" s="386"/>
      <c r="E34" s="386"/>
      <c r="F34" s="386"/>
      <c r="G34" s="386"/>
      <c r="H34" s="383"/>
    </row>
    <row r="35" spans="1:8" x14ac:dyDescent="0.25">
      <c r="A35" s="384"/>
      <c r="B35" s="386"/>
      <c r="C35" s="386"/>
      <c r="D35" s="386"/>
      <c r="E35" s="386"/>
      <c r="F35" s="386"/>
      <c r="G35" s="386"/>
      <c r="H35" s="383"/>
    </row>
    <row r="36" spans="1:8" x14ac:dyDescent="0.25">
      <c r="A36" s="384"/>
      <c r="B36" s="386"/>
      <c r="C36" s="386"/>
      <c r="D36" s="386"/>
      <c r="E36" s="386"/>
      <c r="F36" s="386"/>
      <c r="G36" s="386"/>
      <c r="H36" s="383"/>
    </row>
    <row r="37" spans="1:8" x14ac:dyDescent="0.25">
      <c r="A37" s="384"/>
      <c r="B37" s="386"/>
      <c r="C37" s="386"/>
      <c r="D37" s="386"/>
      <c r="E37" s="386"/>
      <c r="F37" s="386"/>
      <c r="G37" s="386"/>
      <c r="H37" s="383"/>
    </row>
    <row r="38" spans="1:8" x14ac:dyDescent="0.25">
      <c r="A38" s="385"/>
      <c r="B38" s="386"/>
      <c r="C38" s="386"/>
      <c r="D38" s="387"/>
      <c r="E38" s="386"/>
      <c r="F38" s="386"/>
      <c r="G38" s="386"/>
      <c r="H38" s="383"/>
    </row>
    <row r="39" spans="1:8" ht="12" customHeight="1" x14ac:dyDescent="0.25">
      <c r="A39" s="57" t="s">
        <v>203</v>
      </c>
      <c r="B39" s="57" t="s">
        <v>191</v>
      </c>
      <c r="C39" s="57" t="s">
        <v>187</v>
      </c>
      <c r="D39" s="57" t="s">
        <v>204</v>
      </c>
      <c r="E39" s="57" t="s">
        <v>205</v>
      </c>
      <c r="F39" s="57" t="s">
        <v>206</v>
      </c>
      <c r="G39" s="57" t="s">
        <v>207</v>
      </c>
      <c r="H39" s="58" t="s">
        <v>208</v>
      </c>
    </row>
    <row r="40" spans="1:8" ht="12" customHeight="1" x14ac:dyDescent="0.25">
      <c r="A40" s="59" t="s">
        <v>200</v>
      </c>
      <c r="B40" s="60" t="s">
        <v>192</v>
      </c>
      <c r="C40" s="60" t="s">
        <v>189</v>
      </c>
      <c r="D40" s="60" t="s">
        <v>209</v>
      </c>
      <c r="E40" s="59" t="s">
        <v>210</v>
      </c>
      <c r="F40" s="60" t="s">
        <v>211</v>
      </c>
      <c r="G40" s="60" t="s">
        <v>212</v>
      </c>
      <c r="H40" s="61" t="s">
        <v>213</v>
      </c>
    </row>
    <row r="41" spans="1:8" ht="12" customHeight="1" x14ac:dyDescent="0.25">
      <c r="A41" s="61" t="s">
        <v>202</v>
      </c>
      <c r="B41" s="62"/>
      <c r="C41" s="62"/>
      <c r="D41" s="62"/>
      <c r="E41" s="63" t="s">
        <v>214</v>
      </c>
      <c r="F41" s="62"/>
      <c r="G41" s="62"/>
    </row>
    <row r="42" spans="1:8" ht="12" customHeight="1" x14ac:dyDescent="0.25">
      <c r="A42" s="381"/>
      <c r="B42" s="62"/>
      <c r="C42" s="62"/>
      <c r="D42" s="62"/>
      <c r="E42" s="61" t="s">
        <v>215</v>
      </c>
      <c r="F42" s="62"/>
      <c r="G42" s="62"/>
    </row>
    <row r="43" spans="1:8" x14ac:dyDescent="0.25">
      <c r="A43" s="309"/>
    </row>
    <row r="44" spans="1:8" x14ac:dyDescent="0.25">
      <c r="A44" s="309"/>
    </row>
    <row r="45" spans="1:8" x14ac:dyDescent="0.25">
      <c r="A45" s="309"/>
    </row>
    <row r="46" spans="1:8" x14ac:dyDescent="0.25">
      <c r="A46" s="309"/>
    </row>
    <row r="47" spans="1:8" x14ac:dyDescent="0.25">
      <c r="A47" s="309"/>
    </row>
    <row r="48" spans="1:8" x14ac:dyDescent="0.25">
      <c r="A48" s="309"/>
    </row>
    <row r="49" spans="1:1" x14ac:dyDescent="0.25">
      <c r="A49" s="309"/>
    </row>
    <row r="50" spans="1:1" x14ac:dyDescent="0.25">
      <c r="A50" s="309"/>
    </row>
    <row r="51" spans="1:1" x14ac:dyDescent="0.25">
      <c r="A51" s="309"/>
    </row>
    <row r="52" spans="1:1" x14ac:dyDescent="0.25">
      <c r="A52" s="309"/>
    </row>
    <row r="53" spans="1:1" x14ac:dyDescent="0.25">
      <c r="A53" s="309"/>
    </row>
    <row r="54" spans="1:1" x14ac:dyDescent="0.25">
      <c r="A54" s="309"/>
    </row>
    <row r="55" spans="1:1" x14ac:dyDescent="0.25">
      <c r="A55" s="309"/>
    </row>
    <row r="56" spans="1:1" x14ac:dyDescent="0.25">
      <c r="A56" s="107" t="s">
        <v>362</v>
      </c>
    </row>
  </sheetData>
  <mergeCells count="34">
    <mergeCell ref="G24:H24"/>
    <mergeCell ref="G25:H25"/>
    <mergeCell ref="G26:H26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9:H9"/>
    <mergeCell ref="G10:H10"/>
    <mergeCell ref="G12:H12"/>
    <mergeCell ref="G13:H13"/>
    <mergeCell ref="A42:A55"/>
    <mergeCell ref="H27:H38"/>
    <mergeCell ref="A1:H1"/>
    <mergeCell ref="A2:F2"/>
    <mergeCell ref="G2:H2"/>
    <mergeCell ref="A27:A38"/>
    <mergeCell ref="B27:B38"/>
    <mergeCell ref="C27:C38"/>
    <mergeCell ref="D27:D38"/>
    <mergeCell ref="E27:E38"/>
    <mergeCell ref="F27:F38"/>
    <mergeCell ref="G27:G38"/>
    <mergeCell ref="G4:H4"/>
    <mergeCell ref="G5:H5"/>
    <mergeCell ref="G6:H6"/>
    <mergeCell ref="G7:H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49"/>
  <sheetViews>
    <sheetView workbookViewId="0">
      <selection activeCell="G20" sqref="G20"/>
    </sheetView>
  </sheetViews>
  <sheetFormatPr defaultColWidth="9.140625" defaultRowHeight="15" x14ac:dyDescent="0.25"/>
  <cols>
    <col min="1" max="1" width="28.7109375" style="1" customWidth="1"/>
    <col min="2" max="3" width="19.5703125" style="1" customWidth="1"/>
    <col min="4" max="5" width="15.7109375" style="1" customWidth="1"/>
    <col min="6" max="6" width="14.140625" style="1" customWidth="1"/>
    <col min="7" max="7" width="14.7109375" style="1" customWidth="1"/>
    <col min="8" max="8" width="14" style="1" customWidth="1"/>
    <col min="9" max="9" width="10.7109375" style="1" customWidth="1"/>
    <col min="10" max="10" width="16.7109375" style="1" customWidth="1"/>
    <col min="11" max="16384" width="9.140625" style="1"/>
  </cols>
  <sheetData>
    <row r="1" spans="1:8" ht="15" customHeight="1" x14ac:dyDescent="0.25">
      <c r="A1" s="293" t="s">
        <v>216</v>
      </c>
      <c r="B1" s="294"/>
      <c r="C1" s="294"/>
      <c r="D1" s="294"/>
      <c r="E1" s="294"/>
      <c r="F1" s="294"/>
      <c r="G1" s="294"/>
      <c r="H1" s="295"/>
    </row>
    <row r="2" spans="1:8" ht="15" customHeight="1" x14ac:dyDescent="0.25">
      <c r="A2" s="296"/>
      <c r="B2" s="297"/>
      <c r="C2" s="297"/>
      <c r="D2" s="297"/>
      <c r="E2" s="297"/>
      <c r="F2" s="298"/>
      <c r="G2" s="299" t="str">
        <f>ОГЛАВЛЕНИЕ!D10</f>
        <v>с 14.01.2019</v>
      </c>
      <c r="H2" s="300"/>
    </row>
    <row r="3" spans="1:8" ht="34.15" customHeight="1" x14ac:dyDescent="0.25">
      <c r="A3" s="2" t="s">
        <v>0</v>
      </c>
      <c r="B3" s="2" t="s">
        <v>217</v>
      </c>
      <c r="C3" s="2" t="s">
        <v>2</v>
      </c>
      <c r="D3" s="2" t="s">
        <v>3</v>
      </c>
      <c r="E3" s="3" t="s">
        <v>294</v>
      </c>
      <c r="F3" s="65" t="s">
        <v>291</v>
      </c>
      <c r="G3" s="54" t="s">
        <v>290</v>
      </c>
      <c r="H3" s="159">
        <f>ОГЛАВЛЕНИЕ!C23</f>
        <v>0</v>
      </c>
    </row>
    <row r="4" spans="1:8" ht="14.65" customHeight="1" x14ac:dyDescent="0.25">
      <c r="A4" s="55" t="s">
        <v>218</v>
      </c>
      <c r="B4" s="6" t="s">
        <v>149</v>
      </c>
      <c r="C4" s="7" t="s">
        <v>174</v>
      </c>
      <c r="D4" s="8">
        <v>20</v>
      </c>
      <c r="E4" s="265">
        <v>3315</v>
      </c>
      <c r="F4" s="116">
        <f t="shared" ref="F4:F12" si="0">E4-E4*$H$3/100</f>
        <v>3315</v>
      </c>
      <c r="G4" s="7"/>
      <c r="H4" s="7"/>
    </row>
    <row r="5" spans="1:8" ht="14.65" customHeight="1" x14ac:dyDescent="0.25">
      <c r="A5" s="55" t="s">
        <v>219</v>
      </c>
      <c r="B5" s="6" t="s">
        <v>149</v>
      </c>
      <c r="C5" s="7" t="s">
        <v>176</v>
      </c>
      <c r="D5" s="8">
        <v>21</v>
      </c>
      <c r="E5" s="265">
        <v>3877</v>
      </c>
      <c r="F5" s="116">
        <f t="shared" si="0"/>
        <v>3877</v>
      </c>
      <c r="G5" s="7"/>
      <c r="H5" s="7"/>
    </row>
    <row r="6" spans="1:8" ht="14.65" customHeight="1" x14ac:dyDescent="0.25">
      <c r="A6" s="55" t="s">
        <v>220</v>
      </c>
      <c r="B6" s="6" t="s">
        <v>149</v>
      </c>
      <c r="C6" s="7" t="s">
        <v>174</v>
      </c>
      <c r="D6" s="8">
        <v>22</v>
      </c>
      <c r="E6" s="265">
        <v>3600</v>
      </c>
      <c r="F6" s="116">
        <f t="shared" si="0"/>
        <v>3600</v>
      </c>
      <c r="G6" s="7"/>
      <c r="H6" s="7"/>
    </row>
    <row r="7" spans="1:8" ht="14.65" customHeight="1" x14ac:dyDescent="0.25">
      <c r="A7" s="55" t="s">
        <v>221</v>
      </c>
      <c r="B7" s="6" t="s">
        <v>149</v>
      </c>
      <c r="C7" s="7" t="s">
        <v>176</v>
      </c>
      <c r="D7" s="8">
        <v>23</v>
      </c>
      <c r="E7" s="265">
        <v>4093</v>
      </c>
      <c r="F7" s="116">
        <f t="shared" si="0"/>
        <v>4093</v>
      </c>
      <c r="G7" s="7"/>
      <c r="H7" s="7"/>
    </row>
    <row r="8" spans="1:8" ht="14.65" customHeight="1" x14ac:dyDescent="0.25">
      <c r="A8" s="55" t="s">
        <v>222</v>
      </c>
      <c r="B8" s="6" t="s">
        <v>149</v>
      </c>
      <c r="C8" s="7" t="s">
        <v>176</v>
      </c>
      <c r="D8" s="8">
        <v>24</v>
      </c>
      <c r="E8" s="265">
        <v>4174</v>
      </c>
      <c r="F8" s="116">
        <f t="shared" si="0"/>
        <v>4174</v>
      </c>
      <c r="G8" s="7"/>
      <c r="H8" s="7"/>
    </row>
    <row r="9" spans="1:8" ht="14.65" customHeight="1" x14ac:dyDescent="0.25">
      <c r="A9" s="55" t="s">
        <v>223</v>
      </c>
      <c r="B9" s="6" t="s">
        <v>149</v>
      </c>
      <c r="C9" s="7" t="s">
        <v>180</v>
      </c>
      <c r="D9" s="8">
        <v>24</v>
      </c>
      <c r="E9" s="265">
        <v>5042</v>
      </c>
      <c r="F9" s="116">
        <f t="shared" si="0"/>
        <v>5042</v>
      </c>
      <c r="G9" s="7"/>
      <c r="H9" s="7"/>
    </row>
    <row r="10" spans="1:8" ht="14.65" customHeight="1" x14ac:dyDescent="0.25">
      <c r="A10" s="55" t="s">
        <v>224</v>
      </c>
      <c r="B10" s="6" t="s">
        <v>149</v>
      </c>
      <c r="C10" s="7" t="s">
        <v>180</v>
      </c>
      <c r="D10" s="8">
        <v>26</v>
      </c>
      <c r="E10" s="265">
        <v>5731</v>
      </c>
      <c r="F10" s="116">
        <f t="shared" si="0"/>
        <v>5731</v>
      </c>
      <c r="G10" s="7"/>
      <c r="H10" s="7"/>
    </row>
    <row r="11" spans="1:8" ht="14.65" customHeight="1" x14ac:dyDescent="0.25">
      <c r="A11" s="55" t="s">
        <v>225</v>
      </c>
      <c r="B11" s="6" t="s">
        <v>149</v>
      </c>
      <c r="C11" s="7" t="s">
        <v>182</v>
      </c>
      <c r="D11" s="8">
        <v>34</v>
      </c>
      <c r="E11" s="265">
        <v>5835</v>
      </c>
      <c r="F11" s="116">
        <f t="shared" si="0"/>
        <v>5835</v>
      </c>
      <c r="G11" s="7"/>
      <c r="H11" s="7"/>
    </row>
    <row r="12" spans="1:8" ht="14.65" customHeight="1" x14ac:dyDescent="0.25">
      <c r="A12" s="55" t="s">
        <v>226</v>
      </c>
      <c r="B12" s="6" t="s">
        <v>149</v>
      </c>
      <c r="C12" s="7" t="s">
        <v>184</v>
      </c>
      <c r="D12" s="8">
        <v>38</v>
      </c>
      <c r="E12" s="265">
        <v>7203</v>
      </c>
      <c r="F12" s="116">
        <f t="shared" si="0"/>
        <v>7203</v>
      </c>
      <c r="G12" s="7"/>
      <c r="H12" s="7"/>
    </row>
    <row r="13" spans="1:8" ht="14.65" customHeight="1" x14ac:dyDescent="0.25">
      <c r="A13" s="55" t="s">
        <v>364</v>
      </c>
      <c r="B13" s="6" t="s">
        <v>149</v>
      </c>
      <c r="C13" s="7" t="s">
        <v>363</v>
      </c>
      <c r="D13" s="8">
        <v>47</v>
      </c>
      <c r="E13" s="266">
        <v>9200</v>
      </c>
      <c r="F13" s="116">
        <f t="shared" ref="F13" si="1">E13-E13*$H$3/100</f>
        <v>9200</v>
      </c>
      <c r="G13" s="7"/>
      <c r="H13" s="7"/>
    </row>
    <row r="14" spans="1:8" ht="14.65" customHeight="1" x14ac:dyDescent="0.25">
      <c r="A14" s="55" t="s">
        <v>227</v>
      </c>
      <c r="B14" s="6" t="s">
        <v>149</v>
      </c>
      <c r="C14" s="7" t="s">
        <v>196</v>
      </c>
      <c r="D14" s="8">
        <v>44</v>
      </c>
      <c r="E14" s="265">
        <v>8052</v>
      </c>
      <c r="F14" s="116">
        <f t="shared" ref="F14:F22" si="2">E14-E14*$H$3/100</f>
        <v>8052</v>
      </c>
      <c r="G14" s="7"/>
      <c r="H14" s="7"/>
    </row>
    <row r="15" spans="1:8" ht="14.65" customHeight="1" x14ac:dyDescent="0.25">
      <c r="A15" s="55" t="s">
        <v>228</v>
      </c>
      <c r="B15" s="6" t="s">
        <v>149</v>
      </c>
      <c r="C15" s="7" t="s">
        <v>182</v>
      </c>
      <c r="D15" s="8">
        <v>35</v>
      </c>
      <c r="E15" s="265">
        <v>6330</v>
      </c>
      <c r="F15" s="116">
        <f t="shared" si="2"/>
        <v>6330</v>
      </c>
      <c r="G15" s="7"/>
      <c r="H15" s="7"/>
    </row>
    <row r="16" spans="1:8" ht="14.65" customHeight="1" x14ac:dyDescent="0.25">
      <c r="A16" s="55" t="s">
        <v>229</v>
      </c>
      <c r="B16" s="6" t="s">
        <v>149</v>
      </c>
      <c r="C16" s="7" t="s">
        <v>184</v>
      </c>
      <c r="D16" s="8">
        <v>40</v>
      </c>
      <c r="E16" s="265">
        <v>7312</v>
      </c>
      <c r="F16" s="116">
        <f t="shared" si="2"/>
        <v>7312</v>
      </c>
      <c r="G16" s="7"/>
      <c r="H16" s="7"/>
    </row>
    <row r="17" spans="1:8" ht="14.65" customHeight="1" x14ac:dyDescent="0.25">
      <c r="A17" s="55" t="s">
        <v>230</v>
      </c>
      <c r="B17" s="6" t="s">
        <v>149</v>
      </c>
      <c r="C17" s="7" t="s">
        <v>188</v>
      </c>
      <c r="D17" s="8">
        <v>48</v>
      </c>
      <c r="E17" s="265">
        <v>8540</v>
      </c>
      <c r="F17" s="116">
        <f t="shared" si="2"/>
        <v>8540</v>
      </c>
      <c r="G17" s="7"/>
      <c r="H17" s="7"/>
    </row>
    <row r="18" spans="1:8" ht="14.65" customHeight="1" x14ac:dyDescent="0.25">
      <c r="A18" s="55" t="s">
        <v>231</v>
      </c>
      <c r="B18" s="6" t="s">
        <v>149</v>
      </c>
      <c r="C18" s="7" t="s">
        <v>190</v>
      </c>
      <c r="D18" s="8">
        <v>54</v>
      </c>
      <c r="E18" s="265">
        <v>10112</v>
      </c>
      <c r="F18" s="116">
        <f t="shared" si="2"/>
        <v>10112</v>
      </c>
      <c r="G18" s="7"/>
      <c r="H18" s="7"/>
    </row>
    <row r="19" spans="1:8" ht="14.65" customHeight="1" x14ac:dyDescent="0.25">
      <c r="A19" s="55" t="s">
        <v>232</v>
      </c>
      <c r="B19" s="6" t="s">
        <v>149</v>
      </c>
      <c r="C19" s="7" t="s">
        <v>188</v>
      </c>
      <c r="D19" s="8">
        <v>50</v>
      </c>
      <c r="E19" s="265">
        <v>9390</v>
      </c>
      <c r="F19" s="116">
        <f t="shared" si="2"/>
        <v>9390</v>
      </c>
      <c r="G19" s="7"/>
      <c r="H19" s="7"/>
    </row>
    <row r="20" spans="1:8" ht="14.65" customHeight="1" x14ac:dyDescent="0.25">
      <c r="A20" s="55" t="s">
        <v>233</v>
      </c>
      <c r="B20" s="6" t="s">
        <v>149</v>
      </c>
      <c r="C20" s="7" t="s">
        <v>190</v>
      </c>
      <c r="D20" s="8">
        <v>57</v>
      </c>
      <c r="E20" s="265">
        <v>10980</v>
      </c>
      <c r="F20" s="116">
        <f t="shared" si="2"/>
        <v>10980</v>
      </c>
      <c r="G20" s="7"/>
      <c r="H20" s="7"/>
    </row>
    <row r="21" spans="1:8" ht="14.65" customHeight="1" x14ac:dyDescent="0.25">
      <c r="A21" s="55" t="s">
        <v>234</v>
      </c>
      <c r="B21" s="6" t="s">
        <v>149</v>
      </c>
      <c r="C21" s="7" t="s">
        <v>190</v>
      </c>
      <c r="D21" s="8">
        <v>63</v>
      </c>
      <c r="E21" s="265">
        <v>11212</v>
      </c>
      <c r="F21" s="116">
        <f t="shared" si="2"/>
        <v>11212</v>
      </c>
      <c r="G21" s="7"/>
      <c r="H21" s="7"/>
    </row>
    <row r="22" spans="1:8" ht="14.65" customHeight="1" x14ac:dyDescent="0.25">
      <c r="A22" s="55" t="s">
        <v>235</v>
      </c>
      <c r="B22" s="6" t="s">
        <v>149</v>
      </c>
      <c r="C22" s="7" t="s">
        <v>201</v>
      </c>
      <c r="D22" s="8">
        <v>73</v>
      </c>
      <c r="E22" s="265">
        <v>13161</v>
      </c>
      <c r="F22" s="116">
        <f t="shared" si="2"/>
        <v>13161</v>
      </c>
      <c r="G22" s="7"/>
      <c r="H22" s="7"/>
    </row>
    <row r="23" spans="1:8" ht="14.65" customHeight="1" x14ac:dyDescent="0.25">
      <c r="A23" s="55" t="s">
        <v>236</v>
      </c>
      <c r="B23" s="6" t="s">
        <v>149</v>
      </c>
      <c r="C23" s="7" t="s">
        <v>196</v>
      </c>
      <c r="D23" s="8">
        <v>49</v>
      </c>
      <c r="E23" s="265">
        <v>11005</v>
      </c>
      <c r="F23" s="116">
        <f t="shared" ref="F23" si="3">E23-E23*$H$3/100</f>
        <v>11005</v>
      </c>
      <c r="G23" s="7"/>
      <c r="H23" s="7"/>
    </row>
    <row r="24" spans="1:8" x14ac:dyDescent="0.25">
      <c r="A24" s="384"/>
      <c r="B24" s="385"/>
      <c r="C24" s="385"/>
      <c r="D24" s="385"/>
      <c r="E24" s="386"/>
      <c r="F24" s="385"/>
      <c r="G24" s="385"/>
      <c r="H24" s="382"/>
    </row>
    <row r="25" spans="1:8" x14ac:dyDescent="0.25">
      <c r="A25" s="384"/>
      <c r="B25" s="386"/>
      <c r="C25" s="386"/>
      <c r="D25" s="386"/>
      <c r="E25" s="386"/>
      <c r="F25" s="386"/>
      <c r="G25" s="386"/>
      <c r="H25" s="383"/>
    </row>
    <row r="26" spans="1:8" x14ac:dyDescent="0.25">
      <c r="A26" s="384"/>
      <c r="B26" s="386"/>
      <c r="C26" s="386"/>
      <c r="D26" s="386"/>
      <c r="E26" s="386"/>
      <c r="F26" s="386"/>
      <c r="G26" s="386"/>
      <c r="H26" s="383"/>
    </row>
    <row r="27" spans="1:8" x14ac:dyDescent="0.25">
      <c r="A27" s="384"/>
      <c r="B27" s="386"/>
      <c r="C27" s="386"/>
      <c r="D27" s="386"/>
      <c r="E27" s="386"/>
      <c r="F27" s="386"/>
      <c r="G27" s="386"/>
      <c r="H27" s="383"/>
    </row>
    <row r="28" spans="1:8" x14ac:dyDescent="0.25">
      <c r="A28" s="384"/>
      <c r="B28" s="386"/>
      <c r="C28" s="386"/>
      <c r="D28" s="386"/>
      <c r="E28" s="386"/>
      <c r="F28" s="386"/>
      <c r="G28" s="386"/>
      <c r="H28" s="383"/>
    </row>
    <row r="29" spans="1:8" x14ac:dyDescent="0.25">
      <c r="A29" s="384"/>
      <c r="B29" s="386"/>
      <c r="C29" s="386"/>
      <c r="D29" s="386"/>
      <c r="E29" s="386"/>
      <c r="F29" s="386"/>
      <c r="G29" s="386"/>
      <c r="H29" s="383"/>
    </row>
    <row r="30" spans="1:8" x14ac:dyDescent="0.25">
      <c r="A30" s="384"/>
      <c r="B30" s="386"/>
      <c r="C30" s="386"/>
      <c r="D30" s="386"/>
      <c r="E30" s="386"/>
      <c r="F30" s="386"/>
      <c r="G30" s="386"/>
      <c r="H30" s="383"/>
    </row>
    <row r="31" spans="1:8" x14ac:dyDescent="0.25">
      <c r="A31" s="384"/>
      <c r="B31" s="386"/>
      <c r="C31" s="386"/>
      <c r="D31" s="386"/>
      <c r="E31" s="386"/>
      <c r="F31" s="386"/>
      <c r="G31" s="386"/>
      <c r="H31" s="383"/>
    </row>
    <row r="32" spans="1:8" x14ac:dyDescent="0.25">
      <c r="A32" s="384"/>
      <c r="B32" s="386"/>
      <c r="C32" s="386"/>
      <c r="D32" s="386"/>
      <c r="E32" s="386"/>
      <c r="F32" s="386"/>
      <c r="G32" s="386"/>
      <c r="H32" s="383"/>
    </row>
    <row r="33" spans="1:8" x14ac:dyDescent="0.25">
      <c r="A33" s="384"/>
      <c r="B33" s="386"/>
      <c r="C33" s="386"/>
      <c r="D33" s="386"/>
      <c r="E33" s="386"/>
      <c r="F33" s="386"/>
      <c r="G33" s="386"/>
      <c r="H33" s="383"/>
    </row>
    <row r="34" spans="1:8" ht="12" customHeight="1" x14ac:dyDescent="0.25">
      <c r="A34" s="57" t="s">
        <v>234</v>
      </c>
      <c r="B34" s="57" t="s">
        <v>232</v>
      </c>
      <c r="C34" s="57" t="s">
        <v>230</v>
      </c>
      <c r="D34" s="57" t="s">
        <v>237</v>
      </c>
      <c r="E34" s="57" t="s">
        <v>238</v>
      </c>
      <c r="F34" s="57" t="s">
        <v>239</v>
      </c>
      <c r="G34" s="57" t="s">
        <v>240</v>
      </c>
      <c r="H34" s="58" t="s">
        <v>241</v>
      </c>
    </row>
    <row r="35" spans="1:8" ht="12" customHeight="1" x14ac:dyDescent="0.25">
      <c r="A35" s="59" t="s">
        <v>235</v>
      </c>
      <c r="B35" s="60" t="s">
        <v>233</v>
      </c>
      <c r="C35" s="60" t="s">
        <v>231</v>
      </c>
      <c r="D35" s="60" t="s">
        <v>242</v>
      </c>
      <c r="E35" s="59" t="s">
        <v>243</v>
      </c>
      <c r="F35" s="60" t="s">
        <v>244</v>
      </c>
      <c r="G35" s="60" t="s">
        <v>245</v>
      </c>
      <c r="H35" s="61" t="s">
        <v>246</v>
      </c>
    </row>
    <row r="36" spans="1:8" ht="12" customHeight="1" x14ac:dyDescent="0.25">
      <c r="A36" s="61" t="s">
        <v>236</v>
      </c>
      <c r="B36" s="62"/>
      <c r="C36" s="62"/>
      <c r="D36" s="62"/>
      <c r="E36" s="63" t="s">
        <v>247</v>
      </c>
      <c r="F36" s="62"/>
      <c r="G36" s="62"/>
    </row>
    <row r="37" spans="1:8" ht="12" customHeight="1" x14ac:dyDescent="0.25">
      <c r="A37" s="381"/>
      <c r="B37" s="62"/>
      <c r="C37" s="62"/>
      <c r="D37" s="62"/>
      <c r="E37" s="61" t="s">
        <v>248</v>
      </c>
      <c r="F37" s="62"/>
      <c r="G37" s="62"/>
    </row>
    <row r="38" spans="1:8" x14ac:dyDescent="0.25">
      <c r="A38" s="309"/>
    </row>
    <row r="39" spans="1:8" x14ac:dyDescent="0.25">
      <c r="A39" s="309"/>
    </row>
    <row r="40" spans="1:8" x14ac:dyDescent="0.25">
      <c r="A40" s="309"/>
    </row>
    <row r="41" spans="1:8" x14ac:dyDescent="0.25">
      <c r="A41" s="309"/>
    </row>
    <row r="42" spans="1:8" x14ac:dyDescent="0.25">
      <c r="A42" s="309"/>
    </row>
    <row r="43" spans="1:8" x14ac:dyDescent="0.25">
      <c r="A43" s="309"/>
    </row>
    <row r="44" spans="1:8" x14ac:dyDescent="0.25">
      <c r="A44" s="309"/>
    </row>
    <row r="45" spans="1:8" x14ac:dyDescent="0.25">
      <c r="A45" s="309"/>
    </row>
    <row r="46" spans="1:8" x14ac:dyDescent="0.25">
      <c r="A46" s="309"/>
    </row>
    <row r="47" spans="1:8" x14ac:dyDescent="0.25">
      <c r="A47" s="309"/>
    </row>
    <row r="48" spans="1:8" x14ac:dyDescent="0.25">
      <c r="A48" s="309"/>
    </row>
    <row r="49" spans="1:1" x14ac:dyDescent="0.25">
      <c r="A49" s="117" t="s">
        <v>364</v>
      </c>
    </row>
  </sheetData>
  <mergeCells count="12">
    <mergeCell ref="A37:A48"/>
    <mergeCell ref="H24:H33"/>
    <mergeCell ref="A1:H1"/>
    <mergeCell ref="A2:F2"/>
    <mergeCell ref="G2:H2"/>
    <mergeCell ref="A24:A33"/>
    <mergeCell ref="B24:B33"/>
    <mergeCell ref="C24:C33"/>
    <mergeCell ref="D24:D33"/>
    <mergeCell ref="E24:E33"/>
    <mergeCell ref="F24:F33"/>
    <mergeCell ref="G24:G3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zoomScale="85" zoomScaleNormal="85" workbookViewId="0">
      <selection activeCell="A10" sqref="A10"/>
    </sheetView>
  </sheetViews>
  <sheetFormatPr defaultColWidth="9.140625" defaultRowHeight="15" x14ac:dyDescent="0.25"/>
  <cols>
    <col min="1" max="1" width="31.28515625" style="1" customWidth="1"/>
    <col min="2" max="2" width="16.5703125" style="1" customWidth="1"/>
    <col min="3" max="3" width="19.140625" style="1" customWidth="1"/>
    <col min="4" max="4" width="7" style="1" customWidth="1"/>
    <col min="5" max="5" width="17.140625" style="1" customWidth="1"/>
    <col min="6" max="6" width="12.28515625" style="1" customWidth="1"/>
    <col min="7" max="7" width="19.28515625" style="1" customWidth="1"/>
    <col min="8" max="8" width="12.140625" style="1" customWidth="1"/>
    <col min="9" max="10" width="10.140625" style="1" customWidth="1"/>
    <col min="11" max="16384" width="9.140625" style="1"/>
  </cols>
  <sheetData>
    <row r="1" spans="1:9" x14ac:dyDescent="0.25">
      <c r="A1" s="293" t="s">
        <v>249</v>
      </c>
      <c r="B1" s="294"/>
      <c r="C1" s="294"/>
      <c r="D1" s="294"/>
      <c r="E1" s="294"/>
      <c r="F1" s="294"/>
      <c r="G1" s="294"/>
      <c r="H1" s="294"/>
      <c r="I1" s="295"/>
    </row>
    <row r="2" spans="1:9" x14ac:dyDescent="0.25">
      <c r="A2" s="296"/>
      <c r="B2" s="297"/>
      <c r="C2" s="297"/>
      <c r="D2" s="297"/>
      <c r="E2" s="297"/>
      <c r="F2" s="297"/>
      <c r="G2" s="298"/>
      <c r="H2" s="299" t="str">
        <f>ОГЛАВЛЕНИЕ!D10</f>
        <v>с 14.01.2019</v>
      </c>
      <c r="I2" s="390"/>
    </row>
    <row r="3" spans="1:9" ht="36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65" t="s">
        <v>291</v>
      </c>
      <c r="G3" s="54" t="s">
        <v>290</v>
      </c>
      <c r="H3" s="159">
        <f>ОГЛАВЛЕНИЕ!C24</f>
        <v>0</v>
      </c>
      <c r="I3" s="69"/>
    </row>
    <row r="4" spans="1:9" ht="15.75" x14ac:dyDescent="0.25">
      <c r="A4" s="70" t="s">
        <v>250</v>
      </c>
      <c r="B4" s="6" t="s">
        <v>149</v>
      </c>
      <c r="C4" s="7" t="s">
        <v>174</v>
      </c>
      <c r="D4" s="8">
        <v>22</v>
      </c>
      <c r="E4" s="265">
        <v>4492</v>
      </c>
      <c r="F4" s="116">
        <f>E4-E4*$H$3/100</f>
        <v>4492</v>
      </c>
      <c r="G4" s="7"/>
      <c r="H4" s="7"/>
      <c r="I4" s="71"/>
    </row>
    <row r="5" spans="1:9" ht="15.75" x14ac:dyDescent="0.25">
      <c r="A5" s="70" t="s">
        <v>251</v>
      </c>
      <c r="B5" s="6" t="s">
        <v>149</v>
      </c>
      <c r="C5" s="7" t="s">
        <v>176</v>
      </c>
      <c r="D5" s="8">
        <v>24.5</v>
      </c>
      <c r="E5" s="265">
        <v>5425</v>
      </c>
      <c r="F5" s="116">
        <f t="shared" ref="F5:F10" si="0">E5-E5*$H$3/100</f>
        <v>5425</v>
      </c>
      <c r="G5" s="7"/>
      <c r="H5" s="7"/>
      <c r="I5" s="71"/>
    </row>
    <row r="6" spans="1:9" ht="15.75" x14ac:dyDescent="0.25">
      <c r="A6" s="70" t="s">
        <v>252</v>
      </c>
      <c r="B6" s="6" t="s">
        <v>149</v>
      </c>
      <c r="C6" s="7" t="s">
        <v>182</v>
      </c>
      <c r="D6" s="8">
        <v>38.5</v>
      </c>
      <c r="E6" s="265">
        <v>8122</v>
      </c>
      <c r="F6" s="116">
        <f t="shared" si="0"/>
        <v>8122</v>
      </c>
      <c r="G6" s="7"/>
      <c r="H6" s="7"/>
      <c r="I6" s="71"/>
    </row>
    <row r="7" spans="1:9" ht="15.75" x14ac:dyDescent="0.25">
      <c r="A7" s="70" t="s">
        <v>253</v>
      </c>
      <c r="B7" s="6" t="s">
        <v>149</v>
      </c>
      <c r="C7" s="7" t="s">
        <v>184</v>
      </c>
      <c r="D7" s="8">
        <v>44</v>
      </c>
      <c r="E7" s="265">
        <v>10004</v>
      </c>
      <c r="F7" s="116">
        <f t="shared" si="0"/>
        <v>10004</v>
      </c>
      <c r="G7" s="7"/>
      <c r="H7" s="7"/>
      <c r="I7" s="71"/>
    </row>
    <row r="8" spans="1:9" ht="15.75" x14ac:dyDescent="0.25">
      <c r="A8" s="70" t="s">
        <v>254</v>
      </c>
      <c r="B8" s="6" t="s">
        <v>149</v>
      </c>
      <c r="C8" s="7" t="s">
        <v>188</v>
      </c>
      <c r="D8" s="8">
        <v>55</v>
      </c>
      <c r="E8" s="265">
        <v>11825</v>
      </c>
      <c r="F8" s="116">
        <f t="shared" si="0"/>
        <v>11825</v>
      </c>
      <c r="G8" s="7"/>
      <c r="H8" s="7"/>
      <c r="I8" s="71"/>
    </row>
    <row r="9" spans="1:9" ht="15.75" x14ac:dyDescent="0.25">
      <c r="A9" s="72" t="s">
        <v>255</v>
      </c>
      <c r="B9" s="10" t="s">
        <v>149</v>
      </c>
      <c r="C9" s="11" t="s">
        <v>190</v>
      </c>
      <c r="D9" s="170">
        <v>64</v>
      </c>
      <c r="E9" s="265">
        <v>14621</v>
      </c>
      <c r="F9" s="173">
        <f t="shared" si="0"/>
        <v>14621</v>
      </c>
      <c r="G9" s="11"/>
      <c r="H9" s="11"/>
      <c r="I9" s="71"/>
    </row>
    <row r="10" spans="1:9" ht="15.75" x14ac:dyDescent="0.25">
      <c r="A10" s="70" t="s">
        <v>440</v>
      </c>
      <c r="B10" s="6" t="s">
        <v>149</v>
      </c>
      <c r="C10" s="7" t="s">
        <v>188</v>
      </c>
      <c r="D10" s="8">
        <v>55</v>
      </c>
      <c r="E10" s="265">
        <v>15147</v>
      </c>
      <c r="F10" s="116">
        <f t="shared" si="0"/>
        <v>15147</v>
      </c>
      <c r="G10" s="7"/>
      <c r="H10" s="7"/>
      <c r="I10" s="71"/>
    </row>
    <row r="11" spans="1:9" x14ac:dyDescent="0.25">
      <c r="A11" s="391"/>
      <c r="B11" s="392"/>
      <c r="C11" s="392"/>
      <c r="D11" s="392"/>
      <c r="E11" s="393"/>
      <c r="F11" s="392"/>
      <c r="G11" s="392"/>
      <c r="H11" s="392"/>
      <c r="I11" s="394"/>
    </row>
    <row r="12" spans="1:9" ht="15.75" x14ac:dyDescent="0.25">
      <c r="A12" s="70" t="s">
        <v>256</v>
      </c>
      <c r="B12" s="6" t="s">
        <v>149</v>
      </c>
      <c r="C12" s="7" t="s">
        <v>174</v>
      </c>
      <c r="D12" s="8">
        <v>22</v>
      </c>
      <c r="E12" s="265">
        <v>4571</v>
      </c>
      <c r="F12" s="116">
        <f>E12-E12*$H$3/100</f>
        <v>4571</v>
      </c>
      <c r="G12" s="7"/>
      <c r="H12" s="7"/>
      <c r="I12" s="71"/>
    </row>
    <row r="13" spans="1:9" ht="15.75" x14ac:dyDescent="0.25">
      <c r="A13" s="70" t="s">
        <v>257</v>
      </c>
      <c r="B13" s="6" t="s">
        <v>149</v>
      </c>
      <c r="C13" s="7" t="s">
        <v>176</v>
      </c>
      <c r="D13" s="8">
        <v>24.5</v>
      </c>
      <c r="E13" s="265">
        <v>5529</v>
      </c>
      <c r="F13" s="116">
        <f t="shared" ref="F13:F17" si="1">E13-E13*$H$3/100</f>
        <v>5529</v>
      </c>
      <c r="G13" s="7"/>
      <c r="H13" s="7"/>
      <c r="I13" s="71"/>
    </row>
    <row r="14" spans="1:9" ht="15.75" x14ac:dyDescent="0.25">
      <c r="A14" s="70" t="s">
        <v>258</v>
      </c>
      <c r="B14" s="6" t="s">
        <v>149</v>
      </c>
      <c r="C14" s="7" t="s">
        <v>182</v>
      </c>
      <c r="D14" s="8">
        <v>38.5</v>
      </c>
      <c r="E14" s="265">
        <v>8279</v>
      </c>
      <c r="F14" s="116">
        <f t="shared" si="1"/>
        <v>8279</v>
      </c>
      <c r="G14" s="7"/>
      <c r="H14" s="7"/>
      <c r="I14" s="71"/>
    </row>
    <row r="15" spans="1:9" ht="15.75" x14ac:dyDescent="0.25">
      <c r="A15" s="70" t="s">
        <v>259</v>
      </c>
      <c r="B15" s="6" t="s">
        <v>149</v>
      </c>
      <c r="C15" s="7" t="s">
        <v>184</v>
      </c>
      <c r="D15" s="8">
        <v>44</v>
      </c>
      <c r="E15" s="265">
        <v>10212</v>
      </c>
      <c r="F15" s="116">
        <f t="shared" si="1"/>
        <v>10212</v>
      </c>
      <c r="G15" s="7"/>
      <c r="H15" s="7"/>
      <c r="I15" s="71"/>
    </row>
    <row r="16" spans="1:9" ht="15.75" x14ac:dyDescent="0.25">
      <c r="A16" s="70" t="s">
        <v>260</v>
      </c>
      <c r="B16" s="6" t="s">
        <v>149</v>
      </c>
      <c r="C16" s="7" t="s">
        <v>188</v>
      </c>
      <c r="D16" s="8">
        <v>55</v>
      </c>
      <c r="E16" s="265">
        <v>12133</v>
      </c>
      <c r="F16" s="116">
        <f t="shared" si="1"/>
        <v>12133</v>
      </c>
      <c r="G16" s="7"/>
      <c r="H16" s="7"/>
      <c r="I16" s="71"/>
    </row>
    <row r="17" spans="1:9" ht="15.75" x14ac:dyDescent="0.25">
      <c r="A17" s="70" t="s">
        <v>261</v>
      </c>
      <c r="B17" s="6" t="s">
        <v>149</v>
      </c>
      <c r="C17" s="7" t="s">
        <v>190</v>
      </c>
      <c r="D17" s="8">
        <v>64</v>
      </c>
      <c r="E17" s="265">
        <v>15132</v>
      </c>
      <c r="F17" s="116">
        <f t="shared" si="1"/>
        <v>15132</v>
      </c>
      <c r="G17" s="7"/>
      <c r="H17" s="7"/>
      <c r="I17" s="71"/>
    </row>
    <row r="18" spans="1:9" x14ac:dyDescent="0.25">
      <c r="A18" s="395"/>
      <c r="B18" s="395"/>
      <c r="C18" s="397"/>
      <c r="D18" s="398"/>
      <c r="E18" s="399"/>
      <c r="F18" s="397"/>
      <c r="G18" s="398"/>
      <c r="H18" s="405"/>
    </row>
    <row r="19" spans="1:9" x14ac:dyDescent="0.25">
      <c r="A19" s="395"/>
      <c r="B19" s="395"/>
      <c r="C19" s="400"/>
      <c r="D19" s="401"/>
      <c r="E19" s="399"/>
      <c r="F19" s="400"/>
      <c r="G19" s="401"/>
      <c r="H19" s="399"/>
    </row>
    <row r="20" spans="1:9" x14ac:dyDescent="0.25">
      <c r="A20" s="395"/>
      <c r="B20" s="395"/>
      <c r="C20" s="400"/>
      <c r="D20" s="401"/>
      <c r="E20" s="399"/>
      <c r="F20" s="400"/>
      <c r="G20" s="401"/>
      <c r="H20" s="399"/>
    </row>
    <row r="21" spans="1:9" x14ac:dyDescent="0.25">
      <c r="A21" s="395"/>
      <c r="B21" s="395"/>
      <c r="C21" s="400"/>
      <c r="D21" s="401"/>
      <c r="E21" s="399"/>
      <c r="F21" s="400"/>
      <c r="G21" s="401"/>
      <c r="H21" s="399"/>
    </row>
    <row r="22" spans="1:9" x14ac:dyDescent="0.25">
      <c r="A22" s="395"/>
      <c r="B22" s="395"/>
      <c r="C22" s="400"/>
      <c r="D22" s="401"/>
      <c r="E22" s="399"/>
      <c r="F22" s="400"/>
      <c r="G22" s="401"/>
      <c r="H22" s="399"/>
    </row>
    <row r="23" spans="1:9" x14ac:dyDescent="0.25">
      <c r="A23" s="395"/>
      <c r="B23" s="395"/>
      <c r="C23" s="400"/>
      <c r="D23" s="401"/>
      <c r="E23" s="399"/>
      <c r="F23" s="400"/>
      <c r="G23" s="401"/>
      <c r="H23" s="399"/>
    </row>
    <row r="24" spans="1:9" x14ac:dyDescent="0.25">
      <c r="A24" s="395"/>
      <c r="B24" s="395"/>
      <c r="C24" s="400"/>
      <c r="D24" s="401"/>
      <c r="E24" s="399"/>
      <c r="F24" s="400"/>
      <c r="G24" s="401"/>
      <c r="H24" s="399"/>
    </row>
    <row r="25" spans="1:9" x14ac:dyDescent="0.25">
      <c r="A25" s="395"/>
      <c r="B25" s="395"/>
      <c r="C25" s="400"/>
      <c r="D25" s="401"/>
      <c r="E25" s="399"/>
      <c r="F25" s="400"/>
      <c r="G25" s="401"/>
      <c r="H25" s="399"/>
    </row>
    <row r="26" spans="1:9" x14ac:dyDescent="0.25">
      <c r="A26" s="395"/>
      <c r="B26" s="395"/>
      <c r="C26" s="400"/>
      <c r="D26" s="401"/>
      <c r="E26" s="399"/>
      <c r="F26" s="400"/>
      <c r="G26" s="401"/>
      <c r="H26" s="399"/>
    </row>
    <row r="27" spans="1:9" x14ac:dyDescent="0.25">
      <c r="A27" s="395"/>
      <c r="B27" s="395"/>
      <c r="C27" s="400"/>
      <c r="D27" s="401"/>
      <c r="E27" s="399"/>
      <c r="F27" s="400"/>
      <c r="G27" s="401"/>
      <c r="H27" s="399"/>
    </row>
    <row r="28" spans="1:9" x14ac:dyDescent="0.25">
      <c r="A28" s="395"/>
      <c r="B28" s="395"/>
      <c r="C28" s="400"/>
      <c r="D28" s="401"/>
      <c r="E28" s="399"/>
      <c r="F28" s="400"/>
      <c r="G28" s="401"/>
      <c r="H28" s="399"/>
    </row>
    <row r="29" spans="1:9" x14ac:dyDescent="0.25">
      <c r="A29" s="395"/>
      <c r="B29" s="395"/>
      <c r="C29" s="400"/>
      <c r="D29" s="401"/>
      <c r="E29" s="399"/>
      <c r="F29" s="400"/>
      <c r="G29" s="401"/>
      <c r="H29" s="399"/>
    </row>
    <row r="30" spans="1:9" x14ac:dyDescent="0.25">
      <c r="A30" s="396"/>
      <c r="B30" s="396"/>
      <c r="C30" s="402"/>
      <c r="D30" s="403"/>
      <c r="E30" s="404"/>
      <c r="F30" s="402"/>
      <c r="G30" s="403"/>
      <c r="H30" s="404"/>
    </row>
    <row r="31" spans="1:9" ht="15" customHeight="1" x14ac:dyDescent="0.25">
      <c r="A31" s="406" t="s">
        <v>256</v>
      </c>
      <c r="B31" s="407"/>
      <c r="C31" s="406" t="s">
        <v>258</v>
      </c>
      <c r="D31" s="408"/>
      <c r="E31" s="407"/>
      <c r="F31" s="406" t="s">
        <v>260</v>
      </c>
      <c r="G31" s="408"/>
      <c r="H31" s="407"/>
    </row>
    <row r="32" spans="1:9" ht="15" customHeight="1" x14ac:dyDescent="0.25">
      <c r="A32" s="409" t="s">
        <v>257</v>
      </c>
      <c r="B32" s="410"/>
      <c r="C32" s="409" t="s">
        <v>259</v>
      </c>
      <c r="D32" s="411"/>
      <c r="E32" s="410"/>
      <c r="F32" s="409" t="s">
        <v>261</v>
      </c>
      <c r="G32" s="411"/>
      <c r="H32" s="410"/>
    </row>
    <row r="33" spans="1:2" x14ac:dyDescent="0.25">
      <c r="A33" s="367"/>
      <c r="B33" s="309"/>
    </row>
    <row r="34" spans="1:2" x14ac:dyDescent="0.25">
      <c r="A34" s="309"/>
      <c r="B34" s="309"/>
    </row>
    <row r="35" spans="1:2" x14ac:dyDescent="0.25">
      <c r="A35" s="309"/>
      <c r="B35" s="309"/>
    </row>
    <row r="36" spans="1:2" x14ac:dyDescent="0.25">
      <c r="A36" s="309"/>
      <c r="B36" s="309"/>
    </row>
    <row r="37" spans="1:2" x14ac:dyDescent="0.25">
      <c r="A37" s="309"/>
      <c r="B37" s="309"/>
    </row>
    <row r="38" spans="1:2" x14ac:dyDescent="0.25">
      <c r="A38" s="309"/>
      <c r="B38" s="309"/>
    </row>
    <row r="39" spans="1:2" x14ac:dyDescent="0.25">
      <c r="A39" s="309"/>
      <c r="B39" s="309"/>
    </row>
    <row r="40" spans="1:2" x14ac:dyDescent="0.25">
      <c r="A40" s="309"/>
      <c r="B40" s="309"/>
    </row>
    <row r="41" spans="1:2" x14ac:dyDescent="0.25">
      <c r="A41" s="309"/>
      <c r="B41" s="309"/>
    </row>
    <row r="42" spans="1:2" x14ac:dyDescent="0.25">
      <c r="A42" s="309"/>
      <c r="B42" s="309"/>
    </row>
    <row r="43" spans="1:2" x14ac:dyDescent="0.25">
      <c r="A43" s="309"/>
      <c r="B43" s="309"/>
    </row>
    <row r="44" spans="1:2" x14ac:dyDescent="0.25">
      <c r="A44" s="309"/>
      <c r="B44" s="309"/>
    </row>
    <row r="45" spans="1:2" x14ac:dyDescent="0.25">
      <c r="A45" s="309"/>
      <c r="B45" s="309"/>
    </row>
    <row r="46" spans="1:2" x14ac:dyDescent="0.25">
      <c r="A46" s="309"/>
      <c r="B46" s="309"/>
    </row>
    <row r="47" spans="1:2" x14ac:dyDescent="0.25">
      <c r="A47" s="309"/>
      <c r="B47" s="309"/>
    </row>
    <row r="48" spans="1:2" x14ac:dyDescent="0.25">
      <c r="A48" s="309"/>
      <c r="B48" s="309"/>
    </row>
    <row r="49" spans="1:2" x14ac:dyDescent="0.25">
      <c r="A49" s="319" t="s">
        <v>440</v>
      </c>
      <c r="B49" s="320"/>
    </row>
  </sheetData>
  <mergeCells count="15">
    <mergeCell ref="A33:B48"/>
    <mergeCell ref="A49:B49"/>
    <mergeCell ref="A1:I1"/>
    <mergeCell ref="A2:G2"/>
    <mergeCell ref="H2:I2"/>
    <mergeCell ref="A11:I11"/>
    <mergeCell ref="A18:B30"/>
    <mergeCell ref="C18:E30"/>
    <mergeCell ref="F18:H30"/>
    <mergeCell ref="A31:B31"/>
    <mergeCell ref="C31:E31"/>
    <mergeCell ref="F31:H31"/>
    <mergeCell ref="A32:B32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26"/>
  <sheetViews>
    <sheetView workbookViewId="0">
      <selection activeCell="D10" sqref="D10:E24"/>
    </sheetView>
  </sheetViews>
  <sheetFormatPr defaultRowHeight="15" x14ac:dyDescent="0.25"/>
  <cols>
    <col min="1" max="1" width="38.140625" style="1" customWidth="1"/>
    <col min="2" max="2" width="15.85546875" style="1" customWidth="1"/>
    <col min="3" max="3" width="20" style="1" customWidth="1"/>
    <col min="4" max="4" width="22.7109375" style="1" customWidth="1"/>
    <col min="5" max="5" width="17.7109375" style="1" customWidth="1"/>
    <col min="6" max="6" width="11.140625" style="1" customWidth="1"/>
    <col min="7" max="7" width="10.85546875" style="1" customWidth="1"/>
    <col min="8" max="8" width="10.7109375" style="1" customWidth="1"/>
    <col min="9" max="256" width="9.140625" style="1"/>
    <col min="257" max="257" width="38.140625" style="1" customWidth="1"/>
    <col min="258" max="258" width="15.85546875" style="1" customWidth="1"/>
    <col min="259" max="259" width="20" style="1" customWidth="1"/>
    <col min="260" max="260" width="22.7109375" style="1" customWidth="1"/>
    <col min="261" max="261" width="13.7109375" style="1" customWidth="1"/>
    <col min="262" max="262" width="14.42578125" style="1" customWidth="1"/>
    <col min="263" max="263" width="9.140625" style="1" customWidth="1"/>
    <col min="264" max="264" width="9" style="1" customWidth="1"/>
    <col min="265" max="512" width="9.140625" style="1"/>
    <col min="513" max="513" width="38.140625" style="1" customWidth="1"/>
    <col min="514" max="514" width="15.85546875" style="1" customWidth="1"/>
    <col min="515" max="515" width="20" style="1" customWidth="1"/>
    <col min="516" max="516" width="22.7109375" style="1" customWidth="1"/>
    <col min="517" max="517" width="13.7109375" style="1" customWidth="1"/>
    <col min="518" max="518" width="14.42578125" style="1" customWidth="1"/>
    <col min="519" max="519" width="9.140625" style="1" customWidth="1"/>
    <col min="520" max="520" width="9" style="1" customWidth="1"/>
    <col min="521" max="768" width="9.140625" style="1"/>
    <col min="769" max="769" width="38.140625" style="1" customWidth="1"/>
    <col min="770" max="770" width="15.85546875" style="1" customWidth="1"/>
    <col min="771" max="771" width="20" style="1" customWidth="1"/>
    <col min="772" max="772" width="22.7109375" style="1" customWidth="1"/>
    <col min="773" max="773" width="13.7109375" style="1" customWidth="1"/>
    <col min="774" max="774" width="14.42578125" style="1" customWidth="1"/>
    <col min="775" max="775" width="9.140625" style="1" customWidth="1"/>
    <col min="776" max="776" width="9" style="1" customWidth="1"/>
    <col min="777" max="1024" width="9.140625" style="1"/>
    <col min="1025" max="1025" width="38.140625" style="1" customWidth="1"/>
    <col min="1026" max="1026" width="15.85546875" style="1" customWidth="1"/>
    <col min="1027" max="1027" width="20" style="1" customWidth="1"/>
    <col min="1028" max="1028" width="22.7109375" style="1" customWidth="1"/>
    <col min="1029" max="1029" width="13.7109375" style="1" customWidth="1"/>
    <col min="1030" max="1030" width="14.42578125" style="1" customWidth="1"/>
    <col min="1031" max="1031" width="9.140625" style="1" customWidth="1"/>
    <col min="1032" max="1032" width="9" style="1" customWidth="1"/>
    <col min="1033" max="1280" width="9.140625" style="1"/>
    <col min="1281" max="1281" width="38.140625" style="1" customWidth="1"/>
    <col min="1282" max="1282" width="15.85546875" style="1" customWidth="1"/>
    <col min="1283" max="1283" width="20" style="1" customWidth="1"/>
    <col min="1284" max="1284" width="22.7109375" style="1" customWidth="1"/>
    <col min="1285" max="1285" width="13.7109375" style="1" customWidth="1"/>
    <col min="1286" max="1286" width="14.42578125" style="1" customWidth="1"/>
    <col min="1287" max="1287" width="9.140625" style="1" customWidth="1"/>
    <col min="1288" max="1288" width="9" style="1" customWidth="1"/>
    <col min="1289" max="1536" width="9.140625" style="1"/>
    <col min="1537" max="1537" width="38.140625" style="1" customWidth="1"/>
    <col min="1538" max="1538" width="15.85546875" style="1" customWidth="1"/>
    <col min="1539" max="1539" width="20" style="1" customWidth="1"/>
    <col min="1540" max="1540" width="22.7109375" style="1" customWidth="1"/>
    <col min="1541" max="1541" width="13.7109375" style="1" customWidth="1"/>
    <col min="1542" max="1542" width="14.42578125" style="1" customWidth="1"/>
    <col min="1543" max="1543" width="9.140625" style="1" customWidth="1"/>
    <col min="1544" max="1544" width="9" style="1" customWidth="1"/>
    <col min="1545" max="1792" width="9.140625" style="1"/>
    <col min="1793" max="1793" width="38.140625" style="1" customWidth="1"/>
    <col min="1794" max="1794" width="15.85546875" style="1" customWidth="1"/>
    <col min="1795" max="1795" width="20" style="1" customWidth="1"/>
    <col min="1796" max="1796" width="22.7109375" style="1" customWidth="1"/>
    <col min="1797" max="1797" width="13.7109375" style="1" customWidth="1"/>
    <col min="1798" max="1798" width="14.42578125" style="1" customWidth="1"/>
    <col min="1799" max="1799" width="9.140625" style="1" customWidth="1"/>
    <col min="1800" max="1800" width="9" style="1" customWidth="1"/>
    <col min="1801" max="2048" width="9.140625" style="1"/>
    <col min="2049" max="2049" width="38.140625" style="1" customWidth="1"/>
    <col min="2050" max="2050" width="15.85546875" style="1" customWidth="1"/>
    <col min="2051" max="2051" width="20" style="1" customWidth="1"/>
    <col min="2052" max="2052" width="22.7109375" style="1" customWidth="1"/>
    <col min="2053" max="2053" width="13.7109375" style="1" customWidth="1"/>
    <col min="2054" max="2054" width="14.42578125" style="1" customWidth="1"/>
    <col min="2055" max="2055" width="9.140625" style="1" customWidth="1"/>
    <col min="2056" max="2056" width="9" style="1" customWidth="1"/>
    <col min="2057" max="2304" width="9.140625" style="1"/>
    <col min="2305" max="2305" width="38.140625" style="1" customWidth="1"/>
    <col min="2306" max="2306" width="15.85546875" style="1" customWidth="1"/>
    <col min="2307" max="2307" width="20" style="1" customWidth="1"/>
    <col min="2308" max="2308" width="22.7109375" style="1" customWidth="1"/>
    <col min="2309" max="2309" width="13.7109375" style="1" customWidth="1"/>
    <col min="2310" max="2310" width="14.42578125" style="1" customWidth="1"/>
    <col min="2311" max="2311" width="9.140625" style="1" customWidth="1"/>
    <col min="2312" max="2312" width="9" style="1" customWidth="1"/>
    <col min="2313" max="2560" width="9.140625" style="1"/>
    <col min="2561" max="2561" width="38.140625" style="1" customWidth="1"/>
    <col min="2562" max="2562" width="15.85546875" style="1" customWidth="1"/>
    <col min="2563" max="2563" width="20" style="1" customWidth="1"/>
    <col min="2564" max="2564" width="22.7109375" style="1" customWidth="1"/>
    <col min="2565" max="2565" width="13.7109375" style="1" customWidth="1"/>
    <col min="2566" max="2566" width="14.42578125" style="1" customWidth="1"/>
    <col min="2567" max="2567" width="9.140625" style="1" customWidth="1"/>
    <col min="2568" max="2568" width="9" style="1" customWidth="1"/>
    <col min="2569" max="2816" width="9.140625" style="1"/>
    <col min="2817" max="2817" width="38.140625" style="1" customWidth="1"/>
    <col min="2818" max="2818" width="15.85546875" style="1" customWidth="1"/>
    <col min="2819" max="2819" width="20" style="1" customWidth="1"/>
    <col min="2820" max="2820" width="22.7109375" style="1" customWidth="1"/>
    <col min="2821" max="2821" width="13.7109375" style="1" customWidth="1"/>
    <col min="2822" max="2822" width="14.42578125" style="1" customWidth="1"/>
    <col min="2823" max="2823" width="9.140625" style="1" customWidth="1"/>
    <col min="2824" max="2824" width="9" style="1" customWidth="1"/>
    <col min="2825" max="3072" width="9.140625" style="1"/>
    <col min="3073" max="3073" width="38.140625" style="1" customWidth="1"/>
    <col min="3074" max="3074" width="15.85546875" style="1" customWidth="1"/>
    <col min="3075" max="3075" width="20" style="1" customWidth="1"/>
    <col min="3076" max="3076" width="22.7109375" style="1" customWidth="1"/>
    <col min="3077" max="3077" width="13.7109375" style="1" customWidth="1"/>
    <col min="3078" max="3078" width="14.42578125" style="1" customWidth="1"/>
    <col min="3079" max="3079" width="9.140625" style="1" customWidth="1"/>
    <col min="3080" max="3080" width="9" style="1" customWidth="1"/>
    <col min="3081" max="3328" width="9.140625" style="1"/>
    <col min="3329" max="3329" width="38.140625" style="1" customWidth="1"/>
    <col min="3330" max="3330" width="15.85546875" style="1" customWidth="1"/>
    <col min="3331" max="3331" width="20" style="1" customWidth="1"/>
    <col min="3332" max="3332" width="22.7109375" style="1" customWidth="1"/>
    <col min="3333" max="3333" width="13.7109375" style="1" customWidth="1"/>
    <col min="3334" max="3334" width="14.42578125" style="1" customWidth="1"/>
    <col min="3335" max="3335" width="9.140625" style="1" customWidth="1"/>
    <col min="3336" max="3336" width="9" style="1" customWidth="1"/>
    <col min="3337" max="3584" width="9.140625" style="1"/>
    <col min="3585" max="3585" width="38.140625" style="1" customWidth="1"/>
    <col min="3586" max="3586" width="15.85546875" style="1" customWidth="1"/>
    <col min="3587" max="3587" width="20" style="1" customWidth="1"/>
    <col min="3588" max="3588" width="22.7109375" style="1" customWidth="1"/>
    <col min="3589" max="3589" width="13.7109375" style="1" customWidth="1"/>
    <col min="3590" max="3590" width="14.42578125" style="1" customWidth="1"/>
    <col min="3591" max="3591" width="9.140625" style="1" customWidth="1"/>
    <col min="3592" max="3592" width="9" style="1" customWidth="1"/>
    <col min="3593" max="3840" width="9.140625" style="1"/>
    <col min="3841" max="3841" width="38.140625" style="1" customWidth="1"/>
    <col min="3842" max="3842" width="15.85546875" style="1" customWidth="1"/>
    <col min="3843" max="3843" width="20" style="1" customWidth="1"/>
    <col min="3844" max="3844" width="22.7109375" style="1" customWidth="1"/>
    <col min="3845" max="3845" width="13.7109375" style="1" customWidth="1"/>
    <col min="3846" max="3846" width="14.42578125" style="1" customWidth="1"/>
    <col min="3847" max="3847" width="9.140625" style="1" customWidth="1"/>
    <col min="3848" max="3848" width="9" style="1" customWidth="1"/>
    <col min="3849" max="4096" width="9.140625" style="1"/>
    <col min="4097" max="4097" width="38.140625" style="1" customWidth="1"/>
    <col min="4098" max="4098" width="15.85546875" style="1" customWidth="1"/>
    <col min="4099" max="4099" width="20" style="1" customWidth="1"/>
    <col min="4100" max="4100" width="22.7109375" style="1" customWidth="1"/>
    <col min="4101" max="4101" width="13.7109375" style="1" customWidth="1"/>
    <col min="4102" max="4102" width="14.42578125" style="1" customWidth="1"/>
    <col min="4103" max="4103" width="9.140625" style="1" customWidth="1"/>
    <col min="4104" max="4104" width="9" style="1" customWidth="1"/>
    <col min="4105" max="4352" width="9.140625" style="1"/>
    <col min="4353" max="4353" width="38.140625" style="1" customWidth="1"/>
    <col min="4354" max="4354" width="15.85546875" style="1" customWidth="1"/>
    <col min="4355" max="4355" width="20" style="1" customWidth="1"/>
    <col min="4356" max="4356" width="22.7109375" style="1" customWidth="1"/>
    <col min="4357" max="4357" width="13.7109375" style="1" customWidth="1"/>
    <col min="4358" max="4358" width="14.42578125" style="1" customWidth="1"/>
    <col min="4359" max="4359" width="9.140625" style="1" customWidth="1"/>
    <col min="4360" max="4360" width="9" style="1" customWidth="1"/>
    <col min="4361" max="4608" width="9.140625" style="1"/>
    <col min="4609" max="4609" width="38.140625" style="1" customWidth="1"/>
    <col min="4610" max="4610" width="15.85546875" style="1" customWidth="1"/>
    <col min="4611" max="4611" width="20" style="1" customWidth="1"/>
    <col min="4612" max="4612" width="22.7109375" style="1" customWidth="1"/>
    <col min="4613" max="4613" width="13.7109375" style="1" customWidth="1"/>
    <col min="4614" max="4614" width="14.42578125" style="1" customWidth="1"/>
    <col min="4615" max="4615" width="9.140625" style="1" customWidth="1"/>
    <col min="4616" max="4616" width="9" style="1" customWidth="1"/>
    <col min="4617" max="4864" width="9.140625" style="1"/>
    <col min="4865" max="4865" width="38.140625" style="1" customWidth="1"/>
    <col min="4866" max="4866" width="15.85546875" style="1" customWidth="1"/>
    <col min="4867" max="4867" width="20" style="1" customWidth="1"/>
    <col min="4868" max="4868" width="22.7109375" style="1" customWidth="1"/>
    <col min="4869" max="4869" width="13.7109375" style="1" customWidth="1"/>
    <col min="4870" max="4870" width="14.42578125" style="1" customWidth="1"/>
    <col min="4871" max="4871" width="9.140625" style="1" customWidth="1"/>
    <col min="4872" max="4872" width="9" style="1" customWidth="1"/>
    <col min="4873" max="5120" width="9.140625" style="1"/>
    <col min="5121" max="5121" width="38.140625" style="1" customWidth="1"/>
    <col min="5122" max="5122" width="15.85546875" style="1" customWidth="1"/>
    <col min="5123" max="5123" width="20" style="1" customWidth="1"/>
    <col min="5124" max="5124" width="22.7109375" style="1" customWidth="1"/>
    <col min="5125" max="5125" width="13.7109375" style="1" customWidth="1"/>
    <col min="5126" max="5126" width="14.42578125" style="1" customWidth="1"/>
    <col min="5127" max="5127" width="9.140625" style="1" customWidth="1"/>
    <col min="5128" max="5128" width="9" style="1" customWidth="1"/>
    <col min="5129" max="5376" width="9.140625" style="1"/>
    <col min="5377" max="5377" width="38.140625" style="1" customWidth="1"/>
    <col min="5378" max="5378" width="15.85546875" style="1" customWidth="1"/>
    <col min="5379" max="5379" width="20" style="1" customWidth="1"/>
    <col min="5380" max="5380" width="22.7109375" style="1" customWidth="1"/>
    <col min="5381" max="5381" width="13.7109375" style="1" customWidth="1"/>
    <col min="5382" max="5382" width="14.42578125" style="1" customWidth="1"/>
    <col min="5383" max="5383" width="9.140625" style="1" customWidth="1"/>
    <col min="5384" max="5384" width="9" style="1" customWidth="1"/>
    <col min="5385" max="5632" width="9.140625" style="1"/>
    <col min="5633" max="5633" width="38.140625" style="1" customWidth="1"/>
    <col min="5634" max="5634" width="15.85546875" style="1" customWidth="1"/>
    <col min="5635" max="5635" width="20" style="1" customWidth="1"/>
    <col min="5636" max="5636" width="22.7109375" style="1" customWidth="1"/>
    <col min="5637" max="5637" width="13.7109375" style="1" customWidth="1"/>
    <col min="5638" max="5638" width="14.42578125" style="1" customWidth="1"/>
    <col min="5639" max="5639" width="9.140625" style="1" customWidth="1"/>
    <col min="5640" max="5640" width="9" style="1" customWidth="1"/>
    <col min="5641" max="5888" width="9.140625" style="1"/>
    <col min="5889" max="5889" width="38.140625" style="1" customWidth="1"/>
    <col min="5890" max="5890" width="15.85546875" style="1" customWidth="1"/>
    <col min="5891" max="5891" width="20" style="1" customWidth="1"/>
    <col min="5892" max="5892" width="22.7109375" style="1" customWidth="1"/>
    <col min="5893" max="5893" width="13.7109375" style="1" customWidth="1"/>
    <col min="5894" max="5894" width="14.42578125" style="1" customWidth="1"/>
    <col min="5895" max="5895" width="9.140625" style="1" customWidth="1"/>
    <col min="5896" max="5896" width="9" style="1" customWidth="1"/>
    <col min="5897" max="6144" width="9.140625" style="1"/>
    <col min="6145" max="6145" width="38.140625" style="1" customWidth="1"/>
    <col min="6146" max="6146" width="15.85546875" style="1" customWidth="1"/>
    <col min="6147" max="6147" width="20" style="1" customWidth="1"/>
    <col min="6148" max="6148" width="22.7109375" style="1" customWidth="1"/>
    <col min="6149" max="6149" width="13.7109375" style="1" customWidth="1"/>
    <col min="6150" max="6150" width="14.42578125" style="1" customWidth="1"/>
    <col min="6151" max="6151" width="9.140625" style="1" customWidth="1"/>
    <col min="6152" max="6152" width="9" style="1" customWidth="1"/>
    <col min="6153" max="6400" width="9.140625" style="1"/>
    <col min="6401" max="6401" width="38.140625" style="1" customWidth="1"/>
    <col min="6402" max="6402" width="15.85546875" style="1" customWidth="1"/>
    <col min="6403" max="6403" width="20" style="1" customWidth="1"/>
    <col min="6404" max="6404" width="22.7109375" style="1" customWidth="1"/>
    <col min="6405" max="6405" width="13.7109375" style="1" customWidth="1"/>
    <col min="6406" max="6406" width="14.42578125" style="1" customWidth="1"/>
    <col min="6407" max="6407" width="9.140625" style="1" customWidth="1"/>
    <col min="6408" max="6408" width="9" style="1" customWidth="1"/>
    <col min="6409" max="6656" width="9.140625" style="1"/>
    <col min="6657" max="6657" width="38.140625" style="1" customWidth="1"/>
    <col min="6658" max="6658" width="15.85546875" style="1" customWidth="1"/>
    <col min="6659" max="6659" width="20" style="1" customWidth="1"/>
    <col min="6660" max="6660" width="22.7109375" style="1" customWidth="1"/>
    <col min="6661" max="6661" width="13.7109375" style="1" customWidth="1"/>
    <col min="6662" max="6662" width="14.42578125" style="1" customWidth="1"/>
    <col min="6663" max="6663" width="9.140625" style="1" customWidth="1"/>
    <col min="6664" max="6664" width="9" style="1" customWidth="1"/>
    <col min="6665" max="6912" width="9.140625" style="1"/>
    <col min="6913" max="6913" width="38.140625" style="1" customWidth="1"/>
    <col min="6914" max="6914" width="15.85546875" style="1" customWidth="1"/>
    <col min="6915" max="6915" width="20" style="1" customWidth="1"/>
    <col min="6916" max="6916" width="22.7109375" style="1" customWidth="1"/>
    <col min="6917" max="6917" width="13.7109375" style="1" customWidth="1"/>
    <col min="6918" max="6918" width="14.42578125" style="1" customWidth="1"/>
    <col min="6919" max="6919" width="9.140625" style="1" customWidth="1"/>
    <col min="6920" max="6920" width="9" style="1" customWidth="1"/>
    <col min="6921" max="7168" width="9.140625" style="1"/>
    <col min="7169" max="7169" width="38.140625" style="1" customWidth="1"/>
    <col min="7170" max="7170" width="15.85546875" style="1" customWidth="1"/>
    <col min="7171" max="7171" width="20" style="1" customWidth="1"/>
    <col min="7172" max="7172" width="22.7109375" style="1" customWidth="1"/>
    <col min="7173" max="7173" width="13.7109375" style="1" customWidth="1"/>
    <col min="7174" max="7174" width="14.42578125" style="1" customWidth="1"/>
    <col min="7175" max="7175" width="9.140625" style="1" customWidth="1"/>
    <col min="7176" max="7176" width="9" style="1" customWidth="1"/>
    <col min="7177" max="7424" width="9.140625" style="1"/>
    <col min="7425" max="7425" width="38.140625" style="1" customWidth="1"/>
    <col min="7426" max="7426" width="15.85546875" style="1" customWidth="1"/>
    <col min="7427" max="7427" width="20" style="1" customWidth="1"/>
    <col min="7428" max="7428" width="22.7109375" style="1" customWidth="1"/>
    <col min="7429" max="7429" width="13.7109375" style="1" customWidth="1"/>
    <col min="7430" max="7430" width="14.42578125" style="1" customWidth="1"/>
    <col min="7431" max="7431" width="9.140625" style="1" customWidth="1"/>
    <col min="7432" max="7432" width="9" style="1" customWidth="1"/>
    <col min="7433" max="7680" width="9.140625" style="1"/>
    <col min="7681" max="7681" width="38.140625" style="1" customWidth="1"/>
    <col min="7682" max="7682" width="15.85546875" style="1" customWidth="1"/>
    <col min="7683" max="7683" width="20" style="1" customWidth="1"/>
    <col min="7684" max="7684" width="22.7109375" style="1" customWidth="1"/>
    <col min="7685" max="7685" width="13.7109375" style="1" customWidth="1"/>
    <col min="7686" max="7686" width="14.42578125" style="1" customWidth="1"/>
    <col min="7687" max="7687" width="9.140625" style="1" customWidth="1"/>
    <col min="7688" max="7688" width="9" style="1" customWidth="1"/>
    <col min="7689" max="7936" width="9.140625" style="1"/>
    <col min="7937" max="7937" width="38.140625" style="1" customWidth="1"/>
    <col min="7938" max="7938" width="15.85546875" style="1" customWidth="1"/>
    <col min="7939" max="7939" width="20" style="1" customWidth="1"/>
    <col min="7940" max="7940" width="22.7109375" style="1" customWidth="1"/>
    <col min="7941" max="7941" width="13.7109375" style="1" customWidth="1"/>
    <col min="7942" max="7942" width="14.42578125" style="1" customWidth="1"/>
    <col min="7943" max="7943" width="9.140625" style="1" customWidth="1"/>
    <col min="7944" max="7944" width="9" style="1" customWidth="1"/>
    <col min="7945" max="8192" width="9.140625" style="1"/>
    <col min="8193" max="8193" width="38.140625" style="1" customWidth="1"/>
    <col min="8194" max="8194" width="15.85546875" style="1" customWidth="1"/>
    <col min="8195" max="8195" width="20" style="1" customWidth="1"/>
    <col min="8196" max="8196" width="22.7109375" style="1" customWidth="1"/>
    <col min="8197" max="8197" width="13.7109375" style="1" customWidth="1"/>
    <col min="8198" max="8198" width="14.42578125" style="1" customWidth="1"/>
    <col min="8199" max="8199" width="9.140625" style="1" customWidth="1"/>
    <col min="8200" max="8200" width="9" style="1" customWidth="1"/>
    <col min="8201" max="8448" width="9.140625" style="1"/>
    <col min="8449" max="8449" width="38.140625" style="1" customWidth="1"/>
    <col min="8450" max="8450" width="15.85546875" style="1" customWidth="1"/>
    <col min="8451" max="8451" width="20" style="1" customWidth="1"/>
    <col min="8452" max="8452" width="22.7109375" style="1" customWidth="1"/>
    <col min="8453" max="8453" width="13.7109375" style="1" customWidth="1"/>
    <col min="8454" max="8454" width="14.42578125" style="1" customWidth="1"/>
    <col min="8455" max="8455" width="9.140625" style="1" customWidth="1"/>
    <col min="8456" max="8456" width="9" style="1" customWidth="1"/>
    <col min="8457" max="8704" width="9.140625" style="1"/>
    <col min="8705" max="8705" width="38.140625" style="1" customWidth="1"/>
    <col min="8706" max="8706" width="15.85546875" style="1" customWidth="1"/>
    <col min="8707" max="8707" width="20" style="1" customWidth="1"/>
    <col min="8708" max="8708" width="22.7109375" style="1" customWidth="1"/>
    <col min="8709" max="8709" width="13.7109375" style="1" customWidth="1"/>
    <col min="8710" max="8710" width="14.42578125" style="1" customWidth="1"/>
    <col min="8711" max="8711" width="9.140625" style="1" customWidth="1"/>
    <col min="8712" max="8712" width="9" style="1" customWidth="1"/>
    <col min="8713" max="8960" width="9.140625" style="1"/>
    <col min="8961" max="8961" width="38.140625" style="1" customWidth="1"/>
    <col min="8962" max="8962" width="15.85546875" style="1" customWidth="1"/>
    <col min="8963" max="8963" width="20" style="1" customWidth="1"/>
    <col min="8964" max="8964" width="22.7109375" style="1" customWidth="1"/>
    <col min="8965" max="8965" width="13.7109375" style="1" customWidth="1"/>
    <col min="8966" max="8966" width="14.42578125" style="1" customWidth="1"/>
    <col min="8967" max="8967" width="9.140625" style="1" customWidth="1"/>
    <col min="8968" max="8968" width="9" style="1" customWidth="1"/>
    <col min="8969" max="9216" width="9.140625" style="1"/>
    <col min="9217" max="9217" width="38.140625" style="1" customWidth="1"/>
    <col min="9218" max="9218" width="15.85546875" style="1" customWidth="1"/>
    <col min="9219" max="9219" width="20" style="1" customWidth="1"/>
    <col min="9220" max="9220" width="22.7109375" style="1" customWidth="1"/>
    <col min="9221" max="9221" width="13.7109375" style="1" customWidth="1"/>
    <col min="9222" max="9222" width="14.42578125" style="1" customWidth="1"/>
    <col min="9223" max="9223" width="9.140625" style="1" customWidth="1"/>
    <col min="9224" max="9224" width="9" style="1" customWidth="1"/>
    <col min="9225" max="9472" width="9.140625" style="1"/>
    <col min="9473" max="9473" width="38.140625" style="1" customWidth="1"/>
    <col min="9474" max="9474" width="15.85546875" style="1" customWidth="1"/>
    <col min="9475" max="9475" width="20" style="1" customWidth="1"/>
    <col min="9476" max="9476" width="22.7109375" style="1" customWidth="1"/>
    <col min="9477" max="9477" width="13.7109375" style="1" customWidth="1"/>
    <col min="9478" max="9478" width="14.42578125" style="1" customWidth="1"/>
    <col min="9479" max="9479" width="9.140625" style="1" customWidth="1"/>
    <col min="9480" max="9480" width="9" style="1" customWidth="1"/>
    <col min="9481" max="9728" width="9.140625" style="1"/>
    <col min="9729" max="9729" width="38.140625" style="1" customWidth="1"/>
    <col min="9730" max="9730" width="15.85546875" style="1" customWidth="1"/>
    <col min="9731" max="9731" width="20" style="1" customWidth="1"/>
    <col min="9732" max="9732" width="22.7109375" style="1" customWidth="1"/>
    <col min="9733" max="9733" width="13.7109375" style="1" customWidth="1"/>
    <col min="9734" max="9734" width="14.42578125" style="1" customWidth="1"/>
    <col min="9735" max="9735" width="9.140625" style="1" customWidth="1"/>
    <col min="9736" max="9736" width="9" style="1" customWidth="1"/>
    <col min="9737" max="9984" width="9.140625" style="1"/>
    <col min="9985" max="9985" width="38.140625" style="1" customWidth="1"/>
    <col min="9986" max="9986" width="15.85546875" style="1" customWidth="1"/>
    <col min="9987" max="9987" width="20" style="1" customWidth="1"/>
    <col min="9988" max="9988" width="22.7109375" style="1" customWidth="1"/>
    <col min="9989" max="9989" width="13.7109375" style="1" customWidth="1"/>
    <col min="9990" max="9990" width="14.42578125" style="1" customWidth="1"/>
    <col min="9991" max="9991" width="9.140625" style="1" customWidth="1"/>
    <col min="9992" max="9992" width="9" style="1" customWidth="1"/>
    <col min="9993" max="10240" width="9.140625" style="1"/>
    <col min="10241" max="10241" width="38.140625" style="1" customWidth="1"/>
    <col min="10242" max="10242" width="15.85546875" style="1" customWidth="1"/>
    <col min="10243" max="10243" width="20" style="1" customWidth="1"/>
    <col min="10244" max="10244" width="22.7109375" style="1" customWidth="1"/>
    <col min="10245" max="10245" width="13.7109375" style="1" customWidth="1"/>
    <col min="10246" max="10246" width="14.42578125" style="1" customWidth="1"/>
    <col min="10247" max="10247" width="9.140625" style="1" customWidth="1"/>
    <col min="10248" max="10248" width="9" style="1" customWidth="1"/>
    <col min="10249" max="10496" width="9.140625" style="1"/>
    <col min="10497" max="10497" width="38.140625" style="1" customWidth="1"/>
    <col min="10498" max="10498" width="15.85546875" style="1" customWidth="1"/>
    <col min="10499" max="10499" width="20" style="1" customWidth="1"/>
    <col min="10500" max="10500" width="22.7109375" style="1" customWidth="1"/>
    <col min="10501" max="10501" width="13.7109375" style="1" customWidth="1"/>
    <col min="10502" max="10502" width="14.42578125" style="1" customWidth="1"/>
    <col min="10503" max="10503" width="9.140625" style="1" customWidth="1"/>
    <col min="10504" max="10504" width="9" style="1" customWidth="1"/>
    <col min="10505" max="10752" width="9.140625" style="1"/>
    <col min="10753" max="10753" width="38.140625" style="1" customWidth="1"/>
    <col min="10754" max="10754" width="15.85546875" style="1" customWidth="1"/>
    <col min="10755" max="10755" width="20" style="1" customWidth="1"/>
    <col min="10756" max="10756" width="22.7109375" style="1" customWidth="1"/>
    <col min="10757" max="10757" width="13.7109375" style="1" customWidth="1"/>
    <col min="10758" max="10758" width="14.42578125" style="1" customWidth="1"/>
    <col min="10759" max="10759" width="9.140625" style="1" customWidth="1"/>
    <col min="10760" max="10760" width="9" style="1" customWidth="1"/>
    <col min="10761" max="11008" width="9.140625" style="1"/>
    <col min="11009" max="11009" width="38.140625" style="1" customWidth="1"/>
    <col min="11010" max="11010" width="15.85546875" style="1" customWidth="1"/>
    <col min="11011" max="11011" width="20" style="1" customWidth="1"/>
    <col min="11012" max="11012" width="22.7109375" style="1" customWidth="1"/>
    <col min="11013" max="11013" width="13.7109375" style="1" customWidth="1"/>
    <col min="11014" max="11014" width="14.42578125" style="1" customWidth="1"/>
    <col min="11015" max="11015" width="9.140625" style="1" customWidth="1"/>
    <col min="11016" max="11016" width="9" style="1" customWidth="1"/>
    <col min="11017" max="11264" width="9.140625" style="1"/>
    <col min="11265" max="11265" width="38.140625" style="1" customWidth="1"/>
    <col min="11266" max="11266" width="15.85546875" style="1" customWidth="1"/>
    <col min="11267" max="11267" width="20" style="1" customWidth="1"/>
    <col min="11268" max="11268" width="22.7109375" style="1" customWidth="1"/>
    <col min="11269" max="11269" width="13.7109375" style="1" customWidth="1"/>
    <col min="11270" max="11270" width="14.42578125" style="1" customWidth="1"/>
    <col min="11271" max="11271" width="9.140625" style="1" customWidth="1"/>
    <col min="11272" max="11272" width="9" style="1" customWidth="1"/>
    <col min="11273" max="11520" width="9.140625" style="1"/>
    <col min="11521" max="11521" width="38.140625" style="1" customWidth="1"/>
    <col min="11522" max="11522" width="15.85546875" style="1" customWidth="1"/>
    <col min="11523" max="11523" width="20" style="1" customWidth="1"/>
    <col min="11524" max="11524" width="22.7109375" style="1" customWidth="1"/>
    <col min="11525" max="11525" width="13.7109375" style="1" customWidth="1"/>
    <col min="11526" max="11526" width="14.42578125" style="1" customWidth="1"/>
    <col min="11527" max="11527" width="9.140625" style="1" customWidth="1"/>
    <col min="11528" max="11528" width="9" style="1" customWidth="1"/>
    <col min="11529" max="11776" width="9.140625" style="1"/>
    <col min="11777" max="11777" width="38.140625" style="1" customWidth="1"/>
    <col min="11778" max="11778" width="15.85546875" style="1" customWidth="1"/>
    <col min="11779" max="11779" width="20" style="1" customWidth="1"/>
    <col min="11780" max="11780" width="22.7109375" style="1" customWidth="1"/>
    <col min="11781" max="11781" width="13.7109375" style="1" customWidth="1"/>
    <col min="11782" max="11782" width="14.42578125" style="1" customWidth="1"/>
    <col min="11783" max="11783" width="9.140625" style="1" customWidth="1"/>
    <col min="11784" max="11784" width="9" style="1" customWidth="1"/>
    <col min="11785" max="12032" width="9.140625" style="1"/>
    <col min="12033" max="12033" width="38.140625" style="1" customWidth="1"/>
    <col min="12034" max="12034" width="15.85546875" style="1" customWidth="1"/>
    <col min="12035" max="12035" width="20" style="1" customWidth="1"/>
    <col min="12036" max="12036" width="22.7109375" style="1" customWidth="1"/>
    <col min="12037" max="12037" width="13.7109375" style="1" customWidth="1"/>
    <col min="12038" max="12038" width="14.42578125" style="1" customWidth="1"/>
    <col min="12039" max="12039" width="9.140625" style="1" customWidth="1"/>
    <col min="12040" max="12040" width="9" style="1" customWidth="1"/>
    <col min="12041" max="12288" width="9.140625" style="1"/>
    <col min="12289" max="12289" width="38.140625" style="1" customWidth="1"/>
    <col min="12290" max="12290" width="15.85546875" style="1" customWidth="1"/>
    <col min="12291" max="12291" width="20" style="1" customWidth="1"/>
    <col min="12292" max="12292" width="22.7109375" style="1" customWidth="1"/>
    <col min="12293" max="12293" width="13.7109375" style="1" customWidth="1"/>
    <col min="12294" max="12294" width="14.42578125" style="1" customWidth="1"/>
    <col min="12295" max="12295" width="9.140625" style="1" customWidth="1"/>
    <col min="12296" max="12296" width="9" style="1" customWidth="1"/>
    <col min="12297" max="12544" width="9.140625" style="1"/>
    <col min="12545" max="12545" width="38.140625" style="1" customWidth="1"/>
    <col min="12546" max="12546" width="15.85546875" style="1" customWidth="1"/>
    <col min="12547" max="12547" width="20" style="1" customWidth="1"/>
    <col min="12548" max="12548" width="22.7109375" style="1" customWidth="1"/>
    <col min="12549" max="12549" width="13.7109375" style="1" customWidth="1"/>
    <col min="12550" max="12550" width="14.42578125" style="1" customWidth="1"/>
    <col min="12551" max="12551" width="9.140625" style="1" customWidth="1"/>
    <col min="12552" max="12552" width="9" style="1" customWidth="1"/>
    <col min="12553" max="12800" width="9.140625" style="1"/>
    <col min="12801" max="12801" width="38.140625" style="1" customWidth="1"/>
    <col min="12802" max="12802" width="15.85546875" style="1" customWidth="1"/>
    <col min="12803" max="12803" width="20" style="1" customWidth="1"/>
    <col min="12804" max="12804" width="22.7109375" style="1" customWidth="1"/>
    <col min="12805" max="12805" width="13.7109375" style="1" customWidth="1"/>
    <col min="12806" max="12806" width="14.42578125" style="1" customWidth="1"/>
    <col min="12807" max="12807" width="9.140625" style="1" customWidth="1"/>
    <col min="12808" max="12808" width="9" style="1" customWidth="1"/>
    <col min="12809" max="13056" width="9.140625" style="1"/>
    <col min="13057" max="13057" width="38.140625" style="1" customWidth="1"/>
    <col min="13058" max="13058" width="15.85546875" style="1" customWidth="1"/>
    <col min="13059" max="13059" width="20" style="1" customWidth="1"/>
    <col min="13060" max="13060" width="22.7109375" style="1" customWidth="1"/>
    <col min="13061" max="13061" width="13.7109375" style="1" customWidth="1"/>
    <col min="13062" max="13062" width="14.42578125" style="1" customWidth="1"/>
    <col min="13063" max="13063" width="9.140625" style="1" customWidth="1"/>
    <col min="13064" max="13064" width="9" style="1" customWidth="1"/>
    <col min="13065" max="13312" width="9.140625" style="1"/>
    <col min="13313" max="13313" width="38.140625" style="1" customWidth="1"/>
    <col min="13314" max="13314" width="15.85546875" style="1" customWidth="1"/>
    <col min="13315" max="13315" width="20" style="1" customWidth="1"/>
    <col min="13316" max="13316" width="22.7109375" style="1" customWidth="1"/>
    <col min="13317" max="13317" width="13.7109375" style="1" customWidth="1"/>
    <col min="13318" max="13318" width="14.42578125" style="1" customWidth="1"/>
    <col min="13319" max="13319" width="9.140625" style="1" customWidth="1"/>
    <col min="13320" max="13320" width="9" style="1" customWidth="1"/>
    <col min="13321" max="13568" width="9.140625" style="1"/>
    <col min="13569" max="13569" width="38.140625" style="1" customWidth="1"/>
    <col min="13570" max="13570" width="15.85546875" style="1" customWidth="1"/>
    <col min="13571" max="13571" width="20" style="1" customWidth="1"/>
    <col min="13572" max="13572" width="22.7109375" style="1" customWidth="1"/>
    <col min="13573" max="13573" width="13.7109375" style="1" customWidth="1"/>
    <col min="13574" max="13574" width="14.42578125" style="1" customWidth="1"/>
    <col min="13575" max="13575" width="9.140625" style="1" customWidth="1"/>
    <col min="13576" max="13576" width="9" style="1" customWidth="1"/>
    <col min="13577" max="13824" width="9.140625" style="1"/>
    <col min="13825" max="13825" width="38.140625" style="1" customWidth="1"/>
    <col min="13826" max="13826" width="15.85546875" style="1" customWidth="1"/>
    <col min="13827" max="13827" width="20" style="1" customWidth="1"/>
    <col min="13828" max="13828" width="22.7109375" style="1" customWidth="1"/>
    <col min="13829" max="13829" width="13.7109375" style="1" customWidth="1"/>
    <col min="13830" max="13830" width="14.42578125" style="1" customWidth="1"/>
    <col min="13831" max="13831" width="9.140625" style="1" customWidth="1"/>
    <col min="13832" max="13832" width="9" style="1" customWidth="1"/>
    <col min="13833" max="14080" width="9.140625" style="1"/>
    <col min="14081" max="14081" width="38.140625" style="1" customWidth="1"/>
    <col min="14082" max="14082" width="15.85546875" style="1" customWidth="1"/>
    <col min="14083" max="14083" width="20" style="1" customWidth="1"/>
    <col min="14084" max="14084" width="22.7109375" style="1" customWidth="1"/>
    <col min="14085" max="14085" width="13.7109375" style="1" customWidth="1"/>
    <col min="14086" max="14086" width="14.42578125" style="1" customWidth="1"/>
    <col min="14087" max="14087" width="9.140625" style="1" customWidth="1"/>
    <col min="14088" max="14088" width="9" style="1" customWidth="1"/>
    <col min="14089" max="14336" width="9.140625" style="1"/>
    <col min="14337" max="14337" width="38.140625" style="1" customWidth="1"/>
    <col min="14338" max="14338" width="15.85546875" style="1" customWidth="1"/>
    <col min="14339" max="14339" width="20" style="1" customWidth="1"/>
    <col min="14340" max="14340" width="22.7109375" style="1" customWidth="1"/>
    <col min="14341" max="14341" width="13.7109375" style="1" customWidth="1"/>
    <col min="14342" max="14342" width="14.42578125" style="1" customWidth="1"/>
    <col min="14343" max="14343" width="9.140625" style="1" customWidth="1"/>
    <col min="14344" max="14344" width="9" style="1" customWidth="1"/>
    <col min="14345" max="14592" width="9.140625" style="1"/>
    <col min="14593" max="14593" width="38.140625" style="1" customWidth="1"/>
    <col min="14594" max="14594" width="15.85546875" style="1" customWidth="1"/>
    <col min="14595" max="14595" width="20" style="1" customWidth="1"/>
    <col min="14596" max="14596" width="22.7109375" style="1" customWidth="1"/>
    <col min="14597" max="14597" width="13.7109375" style="1" customWidth="1"/>
    <col min="14598" max="14598" width="14.42578125" style="1" customWidth="1"/>
    <col min="14599" max="14599" width="9.140625" style="1" customWidth="1"/>
    <col min="14600" max="14600" width="9" style="1" customWidth="1"/>
    <col min="14601" max="14848" width="9.140625" style="1"/>
    <col min="14849" max="14849" width="38.140625" style="1" customWidth="1"/>
    <col min="14850" max="14850" width="15.85546875" style="1" customWidth="1"/>
    <col min="14851" max="14851" width="20" style="1" customWidth="1"/>
    <col min="14852" max="14852" width="22.7109375" style="1" customWidth="1"/>
    <col min="14853" max="14853" width="13.7109375" style="1" customWidth="1"/>
    <col min="14854" max="14854" width="14.42578125" style="1" customWidth="1"/>
    <col min="14855" max="14855" width="9.140625" style="1" customWidth="1"/>
    <col min="14856" max="14856" width="9" style="1" customWidth="1"/>
    <col min="14857" max="15104" width="9.140625" style="1"/>
    <col min="15105" max="15105" width="38.140625" style="1" customWidth="1"/>
    <col min="15106" max="15106" width="15.85546875" style="1" customWidth="1"/>
    <col min="15107" max="15107" width="20" style="1" customWidth="1"/>
    <col min="15108" max="15108" width="22.7109375" style="1" customWidth="1"/>
    <col min="15109" max="15109" width="13.7109375" style="1" customWidth="1"/>
    <col min="15110" max="15110" width="14.42578125" style="1" customWidth="1"/>
    <col min="15111" max="15111" width="9.140625" style="1" customWidth="1"/>
    <col min="15112" max="15112" width="9" style="1" customWidth="1"/>
    <col min="15113" max="15360" width="9.140625" style="1"/>
    <col min="15361" max="15361" width="38.140625" style="1" customWidth="1"/>
    <col min="15362" max="15362" width="15.85546875" style="1" customWidth="1"/>
    <col min="15363" max="15363" width="20" style="1" customWidth="1"/>
    <col min="15364" max="15364" width="22.7109375" style="1" customWidth="1"/>
    <col min="15365" max="15365" width="13.7109375" style="1" customWidth="1"/>
    <col min="15366" max="15366" width="14.42578125" style="1" customWidth="1"/>
    <col min="15367" max="15367" width="9.140625" style="1" customWidth="1"/>
    <col min="15368" max="15368" width="9" style="1" customWidth="1"/>
    <col min="15369" max="15616" width="9.140625" style="1"/>
    <col min="15617" max="15617" width="38.140625" style="1" customWidth="1"/>
    <col min="15618" max="15618" width="15.85546875" style="1" customWidth="1"/>
    <col min="15619" max="15619" width="20" style="1" customWidth="1"/>
    <col min="15620" max="15620" width="22.7109375" style="1" customWidth="1"/>
    <col min="15621" max="15621" width="13.7109375" style="1" customWidth="1"/>
    <col min="15622" max="15622" width="14.42578125" style="1" customWidth="1"/>
    <col min="15623" max="15623" width="9.140625" style="1" customWidth="1"/>
    <col min="15624" max="15624" width="9" style="1" customWidth="1"/>
    <col min="15625" max="15872" width="9.140625" style="1"/>
    <col min="15873" max="15873" width="38.140625" style="1" customWidth="1"/>
    <col min="15874" max="15874" width="15.85546875" style="1" customWidth="1"/>
    <col min="15875" max="15875" width="20" style="1" customWidth="1"/>
    <col min="15876" max="15876" width="22.7109375" style="1" customWidth="1"/>
    <col min="15877" max="15877" width="13.7109375" style="1" customWidth="1"/>
    <col min="15878" max="15878" width="14.42578125" style="1" customWidth="1"/>
    <col min="15879" max="15879" width="9.140625" style="1" customWidth="1"/>
    <col min="15880" max="15880" width="9" style="1" customWidth="1"/>
    <col min="15881" max="16128" width="9.140625" style="1"/>
    <col min="16129" max="16129" width="38.140625" style="1" customWidth="1"/>
    <col min="16130" max="16130" width="15.85546875" style="1" customWidth="1"/>
    <col min="16131" max="16131" width="20" style="1" customWidth="1"/>
    <col min="16132" max="16132" width="22.7109375" style="1" customWidth="1"/>
    <col min="16133" max="16133" width="13.7109375" style="1" customWidth="1"/>
    <col min="16134" max="16134" width="14.42578125" style="1" customWidth="1"/>
    <col min="16135" max="16135" width="9.140625" style="1" customWidth="1"/>
    <col min="16136" max="16136" width="9" style="1" customWidth="1"/>
    <col min="16137" max="16384" width="9.140625" style="1"/>
  </cols>
  <sheetData>
    <row r="1" spans="1:8" x14ac:dyDescent="0.25">
      <c r="A1" s="293" t="s">
        <v>262</v>
      </c>
      <c r="B1" s="294"/>
      <c r="C1" s="294"/>
      <c r="D1" s="294"/>
      <c r="E1" s="294"/>
      <c r="F1" s="294"/>
      <c r="G1" s="294"/>
      <c r="H1" s="295"/>
    </row>
    <row r="2" spans="1:8" x14ac:dyDescent="0.25">
      <c r="A2" s="296"/>
      <c r="B2" s="297"/>
      <c r="C2" s="297"/>
      <c r="D2" s="297"/>
      <c r="E2" s="297"/>
      <c r="F2" s="298"/>
      <c r="G2" s="299" t="str">
        <f>ОГЛАВЛЕНИЕ!D10</f>
        <v>с 14.01.2019</v>
      </c>
      <c r="H2" s="300"/>
    </row>
    <row r="3" spans="1:8" ht="36.75" thickBot="1" x14ac:dyDescent="0.3">
      <c r="A3" s="2" t="s">
        <v>0</v>
      </c>
      <c r="B3" s="2" t="s">
        <v>1</v>
      </c>
      <c r="C3" s="66" t="s">
        <v>2</v>
      </c>
      <c r="D3" s="66" t="s">
        <v>3</v>
      </c>
      <c r="E3" s="3" t="s">
        <v>294</v>
      </c>
      <c r="F3" s="65" t="s">
        <v>291</v>
      </c>
      <c r="G3" s="54" t="s">
        <v>290</v>
      </c>
      <c r="H3" s="159">
        <f>ОГЛАВЛЕНИЕ!C25</f>
        <v>0</v>
      </c>
    </row>
    <row r="4" spans="1:8" ht="15.75" thickBot="1" x14ac:dyDescent="0.3">
      <c r="A4" s="67" t="s">
        <v>263</v>
      </c>
      <c r="B4" s="6" t="s">
        <v>4</v>
      </c>
      <c r="C4" s="7" t="s">
        <v>174</v>
      </c>
      <c r="D4" s="8">
        <v>16.5</v>
      </c>
      <c r="E4" s="204">
        <v>2821</v>
      </c>
      <c r="F4" s="118">
        <f>E4-E4*$H$3/100</f>
        <v>2821</v>
      </c>
      <c r="G4" s="7"/>
      <c r="H4" s="7"/>
    </row>
    <row r="5" spans="1:8" ht="15.75" thickBot="1" x14ac:dyDescent="0.3">
      <c r="A5" s="67" t="s">
        <v>264</v>
      </c>
      <c r="B5" s="6" t="s">
        <v>4</v>
      </c>
      <c r="C5" s="7" t="s">
        <v>176</v>
      </c>
      <c r="D5" s="8">
        <v>19</v>
      </c>
      <c r="E5" s="205">
        <v>3306</v>
      </c>
      <c r="F5" s="118">
        <f t="shared" ref="F5:F9" si="0">E5-E5*$H$3/100</f>
        <v>3306</v>
      </c>
      <c r="G5" s="7"/>
      <c r="H5" s="7"/>
    </row>
    <row r="6" spans="1:8" ht="15.75" thickBot="1" x14ac:dyDescent="0.3">
      <c r="A6" s="67" t="s">
        <v>265</v>
      </c>
      <c r="B6" s="6" t="s">
        <v>4</v>
      </c>
      <c r="C6" s="7" t="s">
        <v>174</v>
      </c>
      <c r="D6" s="8">
        <v>17</v>
      </c>
      <c r="E6" s="205">
        <v>2977</v>
      </c>
      <c r="F6" s="118">
        <f t="shared" si="0"/>
        <v>2977</v>
      </c>
      <c r="G6" s="7"/>
      <c r="H6" s="7"/>
    </row>
    <row r="7" spans="1:8" ht="15.75" thickBot="1" x14ac:dyDescent="0.3">
      <c r="A7" s="67" t="s">
        <v>266</v>
      </c>
      <c r="B7" s="6" t="s">
        <v>4</v>
      </c>
      <c r="C7" s="7" t="s">
        <v>176</v>
      </c>
      <c r="D7" s="8">
        <v>19</v>
      </c>
      <c r="E7" s="205">
        <v>3466</v>
      </c>
      <c r="F7" s="118">
        <f t="shared" si="0"/>
        <v>3466</v>
      </c>
      <c r="G7" s="7"/>
      <c r="H7" s="7"/>
    </row>
    <row r="8" spans="1:8" ht="15.75" thickBot="1" x14ac:dyDescent="0.3">
      <c r="A8" s="67" t="s">
        <v>267</v>
      </c>
      <c r="B8" s="6" t="s">
        <v>4</v>
      </c>
      <c r="C8" s="7" t="s">
        <v>174</v>
      </c>
      <c r="D8" s="8">
        <v>19</v>
      </c>
      <c r="E8" s="205">
        <v>3572</v>
      </c>
      <c r="F8" s="118">
        <f t="shared" si="0"/>
        <v>3572</v>
      </c>
      <c r="G8" s="7"/>
      <c r="H8" s="7"/>
    </row>
    <row r="9" spans="1:8" ht="15.75" thickBot="1" x14ac:dyDescent="0.3">
      <c r="A9" s="67" t="s">
        <v>268</v>
      </c>
      <c r="B9" s="6" t="s">
        <v>4</v>
      </c>
      <c r="C9" s="7" t="s">
        <v>176</v>
      </c>
      <c r="D9" s="8">
        <v>21.5</v>
      </c>
      <c r="E9" s="205">
        <v>4419</v>
      </c>
      <c r="F9" s="118">
        <f t="shared" si="0"/>
        <v>4419</v>
      </c>
      <c r="G9" s="7"/>
      <c r="H9" s="7"/>
    </row>
    <row r="10" spans="1:8" x14ac:dyDescent="0.25">
      <c r="A10" s="418"/>
      <c r="B10" s="420"/>
      <c r="C10" s="421"/>
      <c r="D10" s="418"/>
      <c r="E10" s="424"/>
      <c r="H10" s="68"/>
    </row>
    <row r="11" spans="1:8" x14ac:dyDescent="0.25">
      <c r="A11" s="418"/>
      <c r="B11" s="422"/>
      <c r="C11" s="423"/>
      <c r="D11" s="418"/>
      <c r="E11" s="418"/>
    </row>
    <row r="12" spans="1:8" x14ac:dyDescent="0.25">
      <c r="A12" s="418"/>
      <c r="B12" s="422"/>
      <c r="C12" s="423"/>
      <c r="D12" s="418"/>
      <c r="E12" s="418"/>
    </row>
    <row r="13" spans="1:8" x14ac:dyDescent="0.25">
      <c r="A13" s="418"/>
      <c r="B13" s="422"/>
      <c r="C13" s="423"/>
      <c r="D13" s="418"/>
      <c r="E13" s="418"/>
    </row>
    <row r="14" spans="1:8" x14ac:dyDescent="0.25">
      <c r="A14" s="418"/>
      <c r="B14" s="422"/>
      <c r="C14" s="423"/>
      <c r="D14" s="418"/>
      <c r="E14" s="418"/>
    </row>
    <row r="15" spans="1:8" x14ac:dyDescent="0.25">
      <c r="A15" s="418"/>
      <c r="B15" s="422"/>
      <c r="C15" s="423"/>
      <c r="D15" s="418"/>
      <c r="E15" s="418"/>
    </row>
    <row r="16" spans="1:8" x14ac:dyDescent="0.25">
      <c r="A16" s="418"/>
      <c r="B16" s="422"/>
      <c r="C16" s="423"/>
      <c r="D16" s="418"/>
      <c r="E16" s="418"/>
    </row>
    <row r="17" spans="1:5" x14ac:dyDescent="0.25">
      <c r="A17" s="418"/>
      <c r="B17" s="422"/>
      <c r="C17" s="423"/>
      <c r="D17" s="418"/>
      <c r="E17" s="418"/>
    </row>
    <row r="18" spans="1:5" x14ac:dyDescent="0.25">
      <c r="A18" s="418"/>
      <c r="B18" s="422"/>
      <c r="C18" s="423"/>
      <c r="D18" s="418"/>
      <c r="E18" s="418"/>
    </row>
    <row r="19" spans="1:5" x14ac:dyDescent="0.25">
      <c r="A19" s="418"/>
      <c r="B19" s="422"/>
      <c r="C19" s="423"/>
      <c r="D19" s="418"/>
      <c r="E19" s="418"/>
    </row>
    <row r="20" spans="1:5" x14ac:dyDescent="0.25">
      <c r="A20" s="418"/>
      <c r="B20" s="422"/>
      <c r="C20" s="423"/>
      <c r="D20" s="418"/>
      <c r="E20" s="418"/>
    </row>
    <row r="21" spans="1:5" x14ac:dyDescent="0.25">
      <c r="A21" s="418"/>
      <c r="B21" s="422"/>
      <c r="C21" s="423"/>
      <c r="D21" s="418"/>
      <c r="E21" s="418"/>
    </row>
    <row r="22" spans="1:5" x14ac:dyDescent="0.25">
      <c r="A22" s="418"/>
      <c r="B22" s="422"/>
      <c r="C22" s="423"/>
      <c r="D22" s="418"/>
      <c r="E22" s="418"/>
    </row>
    <row r="23" spans="1:5" x14ac:dyDescent="0.25">
      <c r="A23" s="418"/>
      <c r="B23" s="422"/>
      <c r="C23" s="423"/>
      <c r="D23" s="418"/>
      <c r="E23" s="418"/>
    </row>
    <row r="24" spans="1:5" x14ac:dyDescent="0.25">
      <c r="A24" s="419"/>
      <c r="B24" s="422"/>
      <c r="C24" s="423"/>
      <c r="D24" s="419"/>
      <c r="E24" s="419"/>
    </row>
    <row r="25" spans="1:5" x14ac:dyDescent="0.25">
      <c r="A25" s="84" t="s">
        <v>263</v>
      </c>
      <c r="B25" s="412" t="s">
        <v>265</v>
      </c>
      <c r="C25" s="413"/>
      <c r="D25" s="412" t="s">
        <v>267</v>
      </c>
      <c r="E25" s="414"/>
    </row>
    <row r="26" spans="1:5" x14ac:dyDescent="0.25">
      <c r="A26" s="85" t="s">
        <v>264</v>
      </c>
      <c r="B26" s="415" t="s">
        <v>266</v>
      </c>
      <c r="C26" s="416"/>
      <c r="D26" s="415" t="s">
        <v>268</v>
      </c>
      <c r="E26" s="417"/>
    </row>
  </sheetData>
  <mergeCells count="10">
    <mergeCell ref="B25:C25"/>
    <mergeCell ref="D25:E25"/>
    <mergeCell ref="B26:C26"/>
    <mergeCell ref="D26:E26"/>
    <mergeCell ref="A1:H1"/>
    <mergeCell ref="A2:F2"/>
    <mergeCell ref="G2:H2"/>
    <mergeCell ref="A10:A24"/>
    <mergeCell ref="B10:C24"/>
    <mergeCell ref="D10:E2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0"/>
  <sheetViews>
    <sheetView workbookViewId="0">
      <selection activeCell="F18" sqref="F18"/>
    </sheetView>
  </sheetViews>
  <sheetFormatPr defaultColWidth="9.140625" defaultRowHeight="15" x14ac:dyDescent="0.25"/>
  <cols>
    <col min="1" max="1" width="33.7109375" style="1" customWidth="1"/>
    <col min="2" max="2" width="15.28515625" style="1" customWidth="1"/>
    <col min="3" max="3" width="16.28515625" style="1" customWidth="1"/>
    <col min="4" max="4" width="14.28515625" style="1" customWidth="1"/>
    <col min="5" max="5" width="27.7109375" style="1" customWidth="1"/>
    <col min="6" max="6" width="13.7109375" style="1" customWidth="1"/>
    <col min="7" max="7" width="11.28515625" style="1" customWidth="1"/>
    <col min="8" max="8" width="11.42578125" style="1" customWidth="1"/>
    <col min="9" max="16384" width="9.140625" style="1"/>
  </cols>
  <sheetData>
    <row r="1" spans="1:8" x14ac:dyDescent="0.25">
      <c r="A1" s="293" t="s">
        <v>269</v>
      </c>
      <c r="B1" s="294"/>
      <c r="C1" s="294"/>
      <c r="D1" s="294"/>
      <c r="E1" s="294"/>
      <c r="F1" s="294"/>
      <c r="G1" s="294"/>
      <c r="H1" s="295"/>
    </row>
    <row r="2" spans="1:8" x14ac:dyDescent="0.25">
      <c r="A2" s="429" t="s">
        <v>374</v>
      </c>
      <c r="B2" s="430"/>
      <c r="C2" s="430"/>
      <c r="D2" s="430"/>
      <c r="E2" s="430"/>
      <c r="F2" s="431"/>
      <c r="G2" s="299" t="str">
        <f>ОГЛАВЛЕНИЕ!D10</f>
        <v>с 14.01.2019</v>
      </c>
      <c r="H2" s="300"/>
    </row>
    <row r="3" spans="1:8" ht="36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53" t="s">
        <v>291</v>
      </c>
      <c r="G3" s="54" t="s">
        <v>290</v>
      </c>
      <c r="H3" s="159">
        <f>ОГЛАВЛЕНИЕ!C26</f>
        <v>0</v>
      </c>
    </row>
    <row r="4" spans="1:8" ht="15.75" x14ac:dyDescent="0.25">
      <c r="A4" s="70" t="s">
        <v>270</v>
      </c>
      <c r="B4" s="6" t="s">
        <v>149</v>
      </c>
      <c r="C4" s="7" t="s">
        <v>180</v>
      </c>
      <c r="D4" s="8">
        <v>27</v>
      </c>
      <c r="E4" s="265">
        <v>6506</v>
      </c>
      <c r="F4" s="118">
        <f>E4-E4*$H$3/100</f>
        <v>6506</v>
      </c>
      <c r="G4" s="9"/>
      <c r="H4" s="7"/>
    </row>
    <row r="5" spans="1:8" ht="15.75" x14ac:dyDescent="0.25">
      <c r="A5" s="70" t="s">
        <v>295</v>
      </c>
      <c r="B5" s="6" t="s">
        <v>149</v>
      </c>
      <c r="C5" s="7" t="s">
        <v>180</v>
      </c>
      <c r="D5" s="8">
        <v>32</v>
      </c>
      <c r="E5" s="265">
        <v>6302</v>
      </c>
      <c r="F5" s="118">
        <f>E5-E5*$H$3/100</f>
        <v>6302</v>
      </c>
      <c r="G5" s="9"/>
      <c r="H5" s="7"/>
    </row>
    <row r="6" spans="1:8" ht="15.75" x14ac:dyDescent="0.25">
      <c r="A6" s="70" t="s">
        <v>271</v>
      </c>
      <c r="B6" s="6" t="s">
        <v>149</v>
      </c>
      <c r="C6" s="7" t="s">
        <v>182</v>
      </c>
      <c r="D6" s="8">
        <v>37</v>
      </c>
      <c r="E6" s="265">
        <v>6209</v>
      </c>
      <c r="F6" s="118">
        <f t="shared" ref="F6:F7" si="0">E6-E6*$H$3/100</f>
        <v>6209</v>
      </c>
      <c r="G6" s="9"/>
      <c r="H6" s="7"/>
    </row>
    <row r="7" spans="1:8" ht="15.75" x14ac:dyDescent="0.25">
      <c r="A7" s="70" t="s">
        <v>272</v>
      </c>
      <c r="B7" s="6" t="s">
        <v>149</v>
      </c>
      <c r="C7" s="7" t="s">
        <v>184</v>
      </c>
      <c r="D7" s="8">
        <v>43</v>
      </c>
      <c r="E7" s="265">
        <v>7229</v>
      </c>
      <c r="F7" s="118">
        <f t="shared" si="0"/>
        <v>7229</v>
      </c>
      <c r="G7" s="9"/>
      <c r="H7" s="7"/>
    </row>
    <row r="8" spans="1:8" x14ac:dyDescent="0.25">
      <c r="A8" s="432"/>
      <c r="B8" s="433"/>
      <c r="C8" s="433"/>
      <c r="D8" s="433"/>
      <c r="E8" s="393"/>
      <c r="F8" s="393"/>
      <c r="G8" s="433"/>
      <c r="H8" s="434"/>
    </row>
    <row r="9" spans="1:8" ht="15.75" x14ac:dyDescent="0.25">
      <c r="A9" s="70" t="s">
        <v>273</v>
      </c>
      <c r="B9" s="6" t="s">
        <v>149</v>
      </c>
      <c r="C9" s="7" t="s">
        <v>180</v>
      </c>
      <c r="D9" s="8">
        <v>27</v>
      </c>
      <c r="E9" s="265">
        <v>6528</v>
      </c>
      <c r="F9" s="118">
        <f>E9-E9*$H$3/100</f>
        <v>6528</v>
      </c>
      <c r="G9" s="9"/>
      <c r="H9" s="7"/>
    </row>
    <row r="10" spans="1:8" ht="15.75" x14ac:dyDescent="0.25">
      <c r="A10" s="70" t="s">
        <v>296</v>
      </c>
      <c r="B10" s="6" t="s">
        <v>149</v>
      </c>
      <c r="C10" s="7" t="s">
        <v>180</v>
      </c>
      <c r="D10" s="8">
        <v>32</v>
      </c>
      <c r="E10" s="265">
        <v>6324</v>
      </c>
      <c r="F10" s="118">
        <f>E10-E10*$H$3/100</f>
        <v>6324</v>
      </c>
      <c r="G10" s="9"/>
      <c r="H10" s="7"/>
    </row>
    <row r="11" spans="1:8" ht="15.75" x14ac:dyDescent="0.25">
      <c r="A11" s="70" t="s">
        <v>274</v>
      </c>
      <c r="B11" s="6" t="s">
        <v>149</v>
      </c>
      <c r="C11" s="7" t="s">
        <v>182</v>
      </c>
      <c r="D11" s="8">
        <v>37</v>
      </c>
      <c r="E11" s="265">
        <v>6426</v>
      </c>
      <c r="F11" s="118">
        <f t="shared" ref="F11:F12" si="1">E11-E11*$H$3/100</f>
        <v>6426</v>
      </c>
      <c r="G11" s="9"/>
      <c r="H11" s="7"/>
    </row>
    <row r="12" spans="1:8" ht="15.75" x14ac:dyDescent="0.25">
      <c r="A12" s="72" t="s">
        <v>275</v>
      </c>
      <c r="B12" s="10" t="s">
        <v>149</v>
      </c>
      <c r="C12" s="7" t="s">
        <v>184</v>
      </c>
      <c r="D12" s="8">
        <v>43</v>
      </c>
      <c r="E12" s="265">
        <v>7242</v>
      </c>
      <c r="F12" s="118">
        <f t="shared" si="1"/>
        <v>7242</v>
      </c>
      <c r="G12" s="9"/>
      <c r="H12" s="7"/>
    </row>
    <row r="13" spans="1:8" x14ac:dyDescent="0.25">
      <c r="A13" s="367"/>
      <c r="B13" s="367"/>
      <c r="C13" s="367"/>
    </row>
    <row r="14" spans="1:8" x14ac:dyDescent="0.25">
      <c r="A14" s="367"/>
      <c r="B14" s="367"/>
      <c r="C14" s="367"/>
    </row>
    <row r="15" spans="1:8" x14ac:dyDescent="0.25">
      <c r="A15" s="367"/>
      <c r="B15" s="367"/>
      <c r="C15" s="367"/>
    </row>
    <row r="16" spans="1:8" x14ac:dyDescent="0.25">
      <c r="A16" s="367"/>
      <c r="B16" s="367"/>
      <c r="C16" s="367"/>
      <c r="H16" s="89"/>
    </row>
    <row r="17" spans="1:3" x14ac:dyDescent="0.25">
      <c r="A17" s="367"/>
      <c r="B17" s="367"/>
      <c r="C17" s="367"/>
    </row>
    <row r="18" spans="1:3" x14ac:dyDescent="0.25">
      <c r="A18" s="367"/>
      <c r="B18" s="367"/>
      <c r="C18" s="367"/>
    </row>
    <row r="19" spans="1:3" x14ac:dyDescent="0.25">
      <c r="A19" s="367"/>
      <c r="B19" s="367"/>
      <c r="C19" s="367"/>
    </row>
    <row r="20" spans="1:3" x14ac:dyDescent="0.25">
      <c r="A20" s="367"/>
      <c r="B20" s="367"/>
      <c r="C20" s="367"/>
    </row>
    <row r="21" spans="1:3" x14ac:dyDescent="0.25">
      <c r="A21" s="367"/>
      <c r="B21" s="367"/>
      <c r="C21" s="367"/>
    </row>
    <row r="22" spans="1:3" x14ac:dyDescent="0.25">
      <c r="A22" s="367"/>
      <c r="B22" s="367"/>
      <c r="C22" s="367"/>
    </row>
    <row r="23" spans="1:3" x14ac:dyDescent="0.25">
      <c r="A23" s="367"/>
      <c r="B23" s="367"/>
      <c r="C23" s="367"/>
    </row>
    <row r="24" spans="1:3" x14ac:dyDescent="0.25">
      <c r="A24" s="367"/>
      <c r="B24" s="367"/>
      <c r="C24" s="367"/>
    </row>
    <row r="25" spans="1:3" x14ac:dyDescent="0.25">
      <c r="A25" s="367"/>
      <c r="B25" s="367"/>
      <c r="C25" s="367"/>
    </row>
    <row r="26" spans="1:3" x14ac:dyDescent="0.25">
      <c r="A26" s="367"/>
      <c r="B26" s="367"/>
      <c r="C26" s="367"/>
    </row>
    <row r="27" spans="1:3" x14ac:dyDescent="0.25">
      <c r="A27" s="367"/>
      <c r="B27" s="367"/>
      <c r="C27" s="367"/>
    </row>
    <row r="28" spans="1:3" x14ac:dyDescent="0.25">
      <c r="A28" s="73" t="s">
        <v>297</v>
      </c>
      <c r="B28" s="427" t="s">
        <v>298</v>
      </c>
      <c r="C28" s="428"/>
    </row>
    <row r="29" spans="1:3" x14ac:dyDescent="0.25">
      <c r="B29" s="425" t="s">
        <v>299</v>
      </c>
      <c r="C29" s="426"/>
    </row>
    <row r="30" spans="1:3" x14ac:dyDescent="0.25">
      <c r="B30" s="425" t="s">
        <v>300</v>
      </c>
      <c r="C30" s="426"/>
    </row>
  </sheetData>
  <mergeCells count="9">
    <mergeCell ref="B30:C30"/>
    <mergeCell ref="B28:C28"/>
    <mergeCell ref="B29:C29"/>
    <mergeCell ref="A1:H1"/>
    <mergeCell ref="A2:F2"/>
    <mergeCell ref="G2:H2"/>
    <mergeCell ref="A8:H8"/>
    <mergeCell ref="A13:A27"/>
    <mergeCell ref="B13:C2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28"/>
  <sheetViews>
    <sheetView workbookViewId="0">
      <selection activeCell="B4" sqref="B4"/>
    </sheetView>
  </sheetViews>
  <sheetFormatPr defaultColWidth="9.140625" defaultRowHeight="15" x14ac:dyDescent="0.25"/>
  <cols>
    <col min="1" max="1" width="33.140625" style="1" customWidth="1"/>
    <col min="2" max="2" width="15.7109375" style="1" customWidth="1"/>
    <col min="3" max="3" width="14.28515625" style="1" customWidth="1"/>
    <col min="4" max="4" width="17.85546875" style="1" customWidth="1"/>
    <col min="5" max="5" width="18.85546875" style="1" customWidth="1"/>
    <col min="6" max="6" width="10.7109375" style="1" customWidth="1"/>
    <col min="7" max="7" width="10.140625" style="1" customWidth="1"/>
    <col min="8" max="8" width="9.5703125" style="1" customWidth="1"/>
    <col min="9" max="16384" width="9.140625" style="1"/>
  </cols>
  <sheetData>
    <row r="1" spans="1:8" x14ac:dyDescent="0.25">
      <c r="A1" s="323" t="s">
        <v>276</v>
      </c>
      <c r="B1" s="323"/>
      <c r="C1" s="323"/>
      <c r="D1" s="323"/>
      <c r="E1" s="323"/>
      <c r="F1" s="323"/>
      <c r="G1" s="323"/>
      <c r="H1" s="323"/>
    </row>
    <row r="2" spans="1:8" x14ac:dyDescent="0.25">
      <c r="A2" s="435"/>
      <c r="B2" s="435"/>
      <c r="C2" s="435"/>
      <c r="D2" s="435"/>
      <c r="E2" s="435"/>
      <c r="F2" s="435"/>
      <c r="G2" s="366" t="str">
        <f>ОГЛАВЛЕНИЕ!D10</f>
        <v>с 14.01.2019</v>
      </c>
      <c r="H2" s="366"/>
    </row>
    <row r="3" spans="1:8" ht="36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53" t="s">
        <v>291</v>
      </c>
      <c r="G3" s="54" t="s">
        <v>290</v>
      </c>
      <c r="H3" s="159">
        <f>ОГЛАВЛЕНИЕ!C27</f>
        <v>0</v>
      </c>
    </row>
    <row r="4" spans="1:8" ht="16.5" thickBot="1" x14ac:dyDescent="0.3">
      <c r="A4" s="70" t="s">
        <v>301</v>
      </c>
      <c r="B4" s="6" t="s">
        <v>6</v>
      </c>
      <c r="C4" s="7" t="s">
        <v>302</v>
      </c>
      <c r="D4" s="8">
        <v>60</v>
      </c>
      <c r="E4" s="265">
        <v>17912</v>
      </c>
      <c r="F4" s="119">
        <f>E4-E4*$H$3/100</f>
        <v>17912</v>
      </c>
      <c r="G4" s="9"/>
      <c r="H4" s="7"/>
    </row>
    <row r="5" spans="1:8" ht="15.75" x14ac:dyDescent="0.25">
      <c r="A5" s="70" t="s">
        <v>277</v>
      </c>
      <c r="B5" s="6" t="s">
        <v>4</v>
      </c>
      <c r="C5" s="7" t="s">
        <v>278</v>
      </c>
      <c r="D5" s="8">
        <v>79</v>
      </c>
      <c r="E5" s="265">
        <v>18034</v>
      </c>
      <c r="F5" s="119">
        <f>E5-E5*$H$3/100</f>
        <v>18034</v>
      </c>
      <c r="G5" s="9"/>
      <c r="H5" s="7"/>
    </row>
    <row r="6" spans="1:8" ht="16.5" thickBot="1" x14ac:dyDescent="0.3">
      <c r="A6" s="70" t="s">
        <v>279</v>
      </c>
      <c r="B6" s="6" t="s">
        <v>4</v>
      </c>
      <c r="C6" s="7" t="s">
        <v>280</v>
      </c>
      <c r="D6" s="8">
        <v>86</v>
      </c>
      <c r="E6" s="265">
        <v>19482</v>
      </c>
      <c r="F6" s="120">
        <f>E6-E6*$H$3/100</f>
        <v>19482</v>
      </c>
      <c r="G6" s="9"/>
      <c r="H6" s="7"/>
    </row>
    <row r="7" spans="1:8" x14ac:dyDescent="0.25">
      <c r="A7" s="436"/>
      <c r="B7" s="437"/>
      <c r="C7" s="418"/>
      <c r="D7" s="309"/>
      <c r="E7" s="442"/>
      <c r="F7" s="68"/>
      <c r="G7" s="68"/>
      <c r="H7" s="68"/>
    </row>
    <row r="8" spans="1:8" x14ac:dyDescent="0.25">
      <c r="A8" s="438"/>
      <c r="B8" s="439"/>
      <c r="C8" s="309"/>
      <c r="D8" s="309"/>
      <c r="E8" s="309"/>
      <c r="F8" s="68"/>
      <c r="G8" s="68"/>
      <c r="H8" s="68"/>
    </row>
    <row r="9" spans="1:8" x14ac:dyDescent="0.25">
      <c r="A9" s="438"/>
      <c r="B9" s="439"/>
      <c r="C9" s="309"/>
      <c r="D9" s="309"/>
      <c r="E9" s="309"/>
      <c r="F9" s="68"/>
      <c r="G9" s="68"/>
      <c r="H9" s="68"/>
    </row>
    <row r="10" spans="1:8" x14ac:dyDescent="0.25">
      <c r="A10" s="438"/>
      <c r="B10" s="439"/>
      <c r="C10" s="309"/>
      <c r="D10" s="309"/>
      <c r="E10" s="309"/>
      <c r="F10" s="68"/>
      <c r="G10" s="68"/>
      <c r="H10" s="68"/>
    </row>
    <row r="11" spans="1:8" x14ac:dyDescent="0.25">
      <c r="A11" s="438"/>
      <c r="B11" s="439"/>
      <c r="C11" s="309"/>
      <c r="D11" s="309"/>
      <c r="E11" s="309"/>
      <c r="F11" s="68"/>
      <c r="G11" s="68"/>
      <c r="H11" s="68"/>
    </row>
    <row r="12" spans="1:8" x14ac:dyDescent="0.25">
      <c r="A12" s="438"/>
      <c r="B12" s="439"/>
      <c r="C12" s="309"/>
      <c r="D12" s="309"/>
      <c r="E12" s="309"/>
      <c r="F12" s="68"/>
      <c r="G12" s="68"/>
      <c r="H12" s="68"/>
    </row>
    <row r="13" spans="1:8" x14ac:dyDescent="0.25">
      <c r="A13" s="438"/>
      <c r="B13" s="439"/>
      <c r="C13" s="309"/>
      <c r="D13" s="309"/>
      <c r="E13" s="309"/>
      <c r="F13" s="68"/>
      <c r="G13" s="68"/>
      <c r="H13" s="68"/>
    </row>
    <row r="14" spans="1:8" x14ac:dyDescent="0.25">
      <c r="A14" s="438"/>
      <c r="B14" s="439"/>
      <c r="C14" s="309"/>
      <c r="D14" s="309"/>
      <c r="E14" s="309"/>
      <c r="F14" s="68"/>
      <c r="G14" s="68"/>
      <c r="H14" s="68"/>
    </row>
    <row r="15" spans="1:8" x14ac:dyDescent="0.25">
      <c r="A15" s="438"/>
      <c r="B15" s="439"/>
      <c r="C15" s="309"/>
      <c r="D15" s="309"/>
      <c r="E15" s="309"/>
      <c r="F15" s="68"/>
      <c r="G15" s="68"/>
      <c r="H15" s="68"/>
    </row>
    <row r="16" spans="1:8" x14ac:dyDescent="0.25">
      <c r="A16" s="438"/>
      <c r="B16" s="439"/>
      <c r="C16" s="309"/>
      <c r="D16" s="309"/>
      <c r="E16" s="309"/>
      <c r="F16" s="68"/>
      <c r="G16" s="68"/>
      <c r="H16" s="68"/>
    </row>
    <row r="17" spans="1:8" x14ac:dyDescent="0.25">
      <c r="A17" s="438"/>
      <c r="B17" s="439"/>
      <c r="C17" s="309"/>
      <c r="D17" s="309"/>
      <c r="E17" s="309"/>
      <c r="F17" s="68"/>
      <c r="G17" s="68"/>
      <c r="H17" s="68"/>
    </row>
    <row r="18" spans="1:8" x14ac:dyDescent="0.25">
      <c r="A18" s="438"/>
      <c r="B18" s="439"/>
      <c r="C18" s="309"/>
      <c r="D18" s="309"/>
      <c r="E18" s="309"/>
      <c r="F18" s="68"/>
      <c r="G18" s="68"/>
      <c r="H18" s="68"/>
    </row>
    <row r="19" spans="1:8" x14ac:dyDescent="0.25">
      <c r="A19" s="438"/>
      <c r="B19" s="439"/>
      <c r="C19" s="309"/>
      <c r="D19" s="309"/>
      <c r="E19" s="309"/>
      <c r="F19" s="68"/>
      <c r="G19" s="68"/>
      <c r="H19" s="68"/>
    </row>
    <row r="20" spans="1:8" x14ac:dyDescent="0.25">
      <c r="A20" s="438"/>
      <c r="B20" s="439"/>
      <c r="C20" s="309"/>
      <c r="D20" s="309"/>
      <c r="E20" s="309"/>
      <c r="F20" s="68"/>
      <c r="G20" s="68"/>
      <c r="H20" s="68"/>
    </row>
    <row r="21" spans="1:8" x14ac:dyDescent="0.25">
      <c r="A21" s="438"/>
      <c r="B21" s="439"/>
      <c r="C21" s="309"/>
      <c r="D21" s="309"/>
      <c r="E21" s="309"/>
      <c r="F21" s="68"/>
      <c r="G21" s="68"/>
      <c r="H21" s="68"/>
    </row>
    <row r="22" spans="1:8" x14ac:dyDescent="0.25">
      <c r="A22" s="438"/>
      <c r="B22" s="439"/>
      <c r="C22" s="309"/>
      <c r="D22" s="309"/>
      <c r="E22" s="309"/>
      <c r="F22" s="68"/>
      <c r="G22" s="68"/>
      <c r="H22" s="68"/>
    </row>
    <row r="23" spans="1:8" x14ac:dyDescent="0.25">
      <c r="A23" s="438"/>
      <c r="B23" s="439"/>
      <c r="C23" s="309"/>
      <c r="D23" s="309"/>
      <c r="E23" s="309"/>
      <c r="F23" s="68"/>
      <c r="G23" s="68"/>
      <c r="H23" s="68"/>
    </row>
    <row r="24" spans="1:8" x14ac:dyDescent="0.25">
      <c r="A24" s="438"/>
      <c r="B24" s="439"/>
      <c r="C24" s="309"/>
      <c r="D24" s="309"/>
      <c r="E24" s="309"/>
      <c r="F24" s="68"/>
      <c r="G24" s="68"/>
      <c r="H24" s="68"/>
    </row>
    <row r="25" spans="1:8" x14ac:dyDescent="0.25">
      <c r="A25" s="438"/>
      <c r="B25" s="439"/>
      <c r="C25" s="309"/>
      <c r="D25" s="309"/>
      <c r="E25" s="309"/>
      <c r="F25" s="68"/>
      <c r="G25" s="68"/>
      <c r="H25" s="68"/>
    </row>
    <row r="26" spans="1:8" x14ac:dyDescent="0.25">
      <c r="A26" s="440"/>
      <c r="B26" s="441"/>
      <c r="C26" s="309"/>
      <c r="D26" s="309"/>
      <c r="E26" s="309"/>
      <c r="F26" s="68"/>
      <c r="G26" s="68"/>
      <c r="H26" s="68"/>
    </row>
    <row r="27" spans="1:8" x14ac:dyDescent="0.25">
      <c r="A27" s="427" t="s">
        <v>277</v>
      </c>
      <c r="B27" s="428"/>
      <c r="C27" s="443" t="s">
        <v>301</v>
      </c>
      <c r="D27" s="444"/>
      <c r="E27" s="445"/>
    </row>
    <row r="28" spans="1:8" x14ac:dyDescent="0.25">
      <c r="A28" s="425" t="s">
        <v>279</v>
      </c>
      <c r="B28" s="426"/>
    </row>
  </sheetData>
  <mergeCells count="8">
    <mergeCell ref="A28:B28"/>
    <mergeCell ref="A1:H1"/>
    <mergeCell ref="A2:F2"/>
    <mergeCell ref="G2:H2"/>
    <mergeCell ref="A7:B26"/>
    <mergeCell ref="A27:B27"/>
    <mergeCell ref="C7:E26"/>
    <mergeCell ref="C27:E2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9"/>
  <sheetViews>
    <sheetView workbookViewId="0">
      <selection sqref="A1:H1"/>
    </sheetView>
  </sheetViews>
  <sheetFormatPr defaultRowHeight="15" x14ac:dyDescent="0.25"/>
  <cols>
    <col min="1" max="1" width="37.85546875" style="1" customWidth="1"/>
    <col min="2" max="2" width="14.28515625" style="1" customWidth="1"/>
    <col min="3" max="3" width="17.7109375" style="1" customWidth="1"/>
    <col min="4" max="4" width="15.28515625" style="1" customWidth="1"/>
    <col min="5" max="5" width="13.42578125" style="1" customWidth="1"/>
    <col min="6" max="6" width="11.7109375" style="1" customWidth="1"/>
    <col min="7" max="7" width="9.28515625" style="1" customWidth="1"/>
    <col min="8" max="8" width="10.140625" style="1" customWidth="1"/>
    <col min="9" max="9" width="9.140625" style="1"/>
    <col min="10" max="10" width="12.5703125" style="1" customWidth="1"/>
    <col min="11" max="256" width="9.140625" style="1"/>
    <col min="257" max="257" width="37.85546875" style="1" customWidth="1"/>
    <col min="258" max="258" width="14.28515625" style="1" customWidth="1"/>
    <col min="259" max="259" width="17.7109375" style="1" customWidth="1"/>
    <col min="260" max="260" width="15.28515625" style="1" customWidth="1"/>
    <col min="261" max="261" width="9.140625" style="1"/>
    <col min="262" max="262" width="11.7109375" style="1" customWidth="1"/>
    <col min="263" max="263" width="9.28515625" style="1" customWidth="1"/>
    <col min="264" max="264" width="10.140625" style="1" customWidth="1"/>
    <col min="265" max="512" width="9.140625" style="1"/>
    <col min="513" max="513" width="37.85546875" style="1" customWidth="1"/>
    <col min="514" max="514" width="14.28515625" style="1" customWidth="1"/>
    <col min="515" max="515" width="17.7109375" style="1" customWidth="1"/>
    <col min="516" max="516" width="15.28515625" style="1" customWidth="1"/>
    <col min="517" max="517" width="9.140625" style="1"/>
    <col min="518" max="518" width="11.7109375" style="1" customWidth="1"/>
    <col min="519" max="519" width="9.28515625" style="1" customWidth="1"/>
    <col min="520" max="520" width="10.140625" style="1" customWidth="1"/>
    <col min="521" max="768" width="9.140625" style="1"/>
    <col min="769" max="769" width="37.85546875" style="1" customWidth="1"/>
    <col min="770" max="770" width="14.28515625" style="1" customWidth="1"/>
    <col min="771" max="771" width="17.7109375" style="1" customWidth="1"/>
    <col min="772" max="772" width="15.28515625" style="1" customWidth="1"/>
    <col min="773" max="773" width="9.140625" style="1"/>
    <col min="774" max="774" width="11.7109375" style="1" customWidth="1"/>
    <col min="775" max="775" width="9.28515625" style="1" customWidth="1"/>
    <col min="776" max="776" width="10.140625" style="1" customWidth="1"/>
    <col min="777" max="1024" width="9.140625" style="1"/>
    <col min="1025" max="1025" width="37.85546875" style="1" customWidth="1"/>
    <col min="1026" max="1026" width="14.28515625" style="1" customWidth="1"/>
    <col min="1027" max="1027" width="17.7109375" style="1" customWidth="1"/>
    <col min="1028" max="1028" width="15.28515625" style="1" customWidth="1"/>
    <col min="1029" max="1029" width="9.140625" style="1"/>
    <col min="1030" max="1030" width="11.7109375" style="1" customWidth="1"/>
    <col min="1031" max="1031" width="9.28515625" style="1" customWidth="1"/>
    <col min="1032" max="1032" width="10.140625" style="1" customWidth="1"/>
    <col min="1033" max="1280" width="9.140625" style="1"/>
    <col min="1281" max="1281" width="37.85546875" style="1" customWidth="1"/>
    <col min="1282" max="1282" width="14.28515625" style="1" customWidth="1"/>
    <col min="1283" max="1283" width="17.7109375" style="1" customWidth="1"/>
    <col min="1284" max="1284" width="15.28515625" style="1" customWidth="1"/>
    <col min="1285" max="1285" width="9.140625" style="1"/>
    <col min="1286" max="1286" width="11.7109375" style="1" customWidth="1"/>
    <col min="1287" max="1287" width="9.28515625" style="1" customWidth="1"/>
    <col min="1288" max="1288" width="10.140625" style="1" customWidth="1"/>
    <col min="1289" max="1536" width="9.140625" style="1"/>
    <col min="1537" max="1537" width="37.85546875" style="1" customWidth="1"/>
    <col min="1538" max="1538" width="14.28515625" style="1" customWidth="1"/>
    <col min="1539" max="1539" width="17.7109375" style="1" customWidth="1"/>
    <col min="1540" max="1540" width="15.28515625" style="1" customWidth="1"/>
    <col min="1541" max="1541" width="9.140625" style="1"/>
    <col min="1542" max="1542" width="11.7109375" style="1" customWidth="1"/>
    <col min="1543" max="1543" width="9.28515625" style="1" customWidth="1"/>
    <col min="1544" max="1544" width="10.140625" style="1" customWidth="1"/>
    <col min="1545" max="1792" width="9.140625" style="1"/>
    <col min="1793" max="1793" width="37.85546875" style="1" customWidth="1"/>
    <col min="1794" max="1794" width="14.28515625" style="1" customWidth="1"/>
    <col min="1795" max="1795" width="17.7109375" style="1" customWidth="1"/>
    <col min="1796" max="1796" width="15.28515625" style="1" customWidth="1"/>
    <col min="1797" max="1797" width="9.140625" style="1"/>
    <col min="1798" max="1798" width="11.7109375" style="1" customWidth="1"/>
    <col min="1799" max="1799" width="9.28515625" style="1" customWidth="1"/>
    <col min="1800" max="1800" width="10.140625" style="1" customWidth="1"/>
    <col min="1801" max="2048" width="9.140625" style="1"/>
    <col min="2049" max="2049" width="37.85546875" style="1" customWidth="1"/>
    <col min="2050" max="2050" width="14.28515625" style="1" customWidth="1"/>
    <col min="2051" max="2051" width="17.7109375" style="1" customWidth="1"/>
    <col min="2052" max="2052" width="15.28515625" style="1" customWidth="1"/>
    <col min="2053" max="2053" width="9.140625" style="1"/>
    <col min="2054" max="2054" width="11.7109375" style="1" customWidth="1"/>
    <col min="2055" max="2055" width="9.28515625" style="1" customWidth="1"/>
    <col min="2056" max="2056" width="10.140625" style="1" customWidth="1"/>
    <col min="2057" max="2304" width="9.140625" style="1"/>
    <col min="2305" max="2305" width="37.85546875" style="1" customWidth="1"/>
    <col min="2306" max="2306" width="14.28515625" style="1" customWidth="1"/>
    <col min="2307" max="2307" width="17.7109375" style="1" customWidth="1"/>
    <col min="2308" max="2308" width="15.28515625" style="1" customWidth="1"/>
    <col min="2309" max="2309" width="9.140625" style="1"/>
    <col min="2310" max="2310" width="11.7109375" style="1" customWidth="1"/>
    <col min="2311" max="2311" width="9.28515625" style="1" customWidth="1"/>
    <col min="2312" max="2312" width="10.140625" style="1" customWidth="1"/>
    <col min="2313" max="2560" width="9.140625" style="1"/>
    <col min="2561" max="2561" width="37.85546875" style="1" customWidth="1"/>
    <col min="2562" max="2562" width="14.28515625" style="1" customWidth="1"/>
    <col min="2563" max="2563" width="17.7109375" style="1" customWidth="1"/>
    <col min="2564" max="2564" width="15.28515625" style="1" customWidth="1"/>
    <col min="2565" max="2565" width="9.140625" style="1"/>
    <col min="2566" max="2566" width="11.7109375" style="1" customWidth="1"/>
    <col min="2567" max="2567" width="9.28515625" style="1" customWidth="1"/>
    <col min="2568" max="2568" width="10.140625" style="1" customWidth="1"/>
    <col min="2569" max="2816" width="9.140625" style="1"/>
    <col min="2817" max="2817" width="37.85546875" style="1" customWidth="1"/>
    <col min="2818" max="2818" width="14.28515625" style="1" customWidth="1"/>
    <col min="2819" max="2819" width="17.7109375" style="1" customWidth="1"/>
    <col min="2820" max="2820" width="15.28515625" style="1" customWidth="1"/>
    <col min="2821" max="2821" width="9.140625" style="1"/>
    <col min="2822" max="2822" width="11.7109375" style="1" customWidth="1"/>
    <col min="2823" max="2823" width="9.28515625" style="1" customWidth="1"/>
    <col min="2824" max="2824" width="10.140625" style="1" customWidth="1"/>
    <col min="2825" max="3072" width="9.140625" style="1"/>
    <col min="3073" max="3073" width="37.85546875" style="1" customWidth="1"/>
    <col min="3074" max="3074" width="14.28515625" style="1" customWidth="1"/>
    <col min="3075" max="3075" width="17.7109375" style="1" customWidth="1"/>
    <col min="3076" max="3076" width="15.28515625" style="1" customWidth="1"/>
    <col min="3077" max="3077" width="9.140625" style="1"/>
    <col min="3078" max="3078" width="11.7109375" style="1" customWidth="1"/>
    <col min="3079" max="3079" width="9.28515625" style="1" customWidth="1"/>
    <col min="3080" max="3080" width="10.140625" style="1" customWidth="1"/>
    <col min="3081" max="3328" width="9.140625" style="1"/>
    <col min="3329" max="3329" width="37.85546875" style="1" customWidth="1"/>
    <col min="3330" max="3330" width="14.28515625" style="1" customWidth="1"/>
    <col min="3331" max="3331" width="17.7109375" style="1" customWidth="1"/>
    <col min="3332" max="3332" width="15.28515625" style="1" customWidth="1"/>
    <col min="3333" max="3333" width="9.140625" style="1"/>
    <col min="3334" max="3334" width="11.7109375" style="1" customWidth="1"/>
    <col min="3335" max="3335" width="9.28515625" style="1" customWidth="1"/>
    <col min="3336" max="3336" width="10.140625" style="1" customWidth="1"/>
    <col min="3337" max="3584" width="9.140625" style="1"/>
    <col min="3585" max="3585" width="37.85546875" style="1" customWidth="1"/>
    <col min="3586" max="3586" width="14.28515625" style="1" customWidth="1"/>
    <col min="3587" max="3587" width="17.7109375" style="1" customWidth="1"/>
    <col min="3588" max="3588" width="15.28515625" style="1" customWidth="1"/>
    <col min="3589" max="3589" width="9.140625" style="1"/>
    <col min="3590" max="3590" width="11.7109375" style="1" customWidth="1"/>
    <col min="3591" max="3591" width="9.28515625" style="1" customWidth="1"/>
    <col min="3592" max="3592" width="10.140625" style="1" customWidth="1"/>
    <col min="3593" max="3840" width="9.140625" style="1"/>
    <col min="3841" max="3841" width="37.85546875" style="1" customWidth="1"/>
    <col min="3842" max="3842" width="14.28515625" style="1" customWidth="1"/>
    <col min="3843" max="3843" width="17.7109375" style="1" customWidth="1"/>
    <col min="3844" max="3844" width="15.28515625" style="1" customWidth="1"/>
    <col min="3845" max="3845" width="9.140625" style="1"/>
    <col min="3846" max="3846" width="11.7109375" style="1" customWidth="1"/>
    <col min="3847" max="3847" width="9.28515625" style="1" customWidth="1"/>
    <col min="3848" max="3848" width="10.140625" style="1" customWidth="1"/>
    <col min="3849" max="4096" width="9.140625" style="1"/>
    <col min="4097" max="4097" width="37.85546875" style="1" customWidth="1"/>
    <col min="4098" max="4098" width="14.28515625" style="1" customWidth="1"/>
    <col min="4099" max="4099" width="17.7109375" style="1" customWidth="1"/>
    <col min="4100" max="4100" width="15.28515625" style="1" customWidth="1"/>
    <col min="4101" max="4101" width="9.140625" style="1"/>
    <col min="4102" max="4102" width="11.7109375" style="1" customWidth="1"/>
    <col min="4103" max="4103" width="9.28515625" style="1" customWidth="1"/>
    <col min="4104" max="4104" width="10.140625" style="1" customWidth="1"/>
    <col min="4105" max="4352" width="9.140625" style="1"/>
    <col min="4353" max="4353" width="37.85546875" style="1" customWidth="1"/>
    <col min="4354" max="4354" width="14.28515625" style="1" customWidth="1"/>
    <col min="4355" max="4355" width="17.7109375" style="1" customWidth="1"/>
    <col min="4356" max="4356" width="15.28515625" style="1" customWidth="1"/>
    <col min="4357" max="4357" width="9.140625" style="1"/>
    <col min="4358" max="4358" width="11.7109375" style="1" customWidth="1"/>
    <col min="4359" max="4359" width="9.28515625" style="1" customWidth="1"/>
    <col min="4360" max="4360" width="10.140625" style="1" customWidth="1"/>
    <col min="4361" max="4608" width="9.140625" style="1"/>
    <col min="4609" max="4609" width="37.85546875" style="1" customWidth="1"/>
    <col min="4610" max="4610" width="14.28515625" style="1" customWidth="1"/>
    <col min="4611" max="4611" width="17.7109375" style="1" customWidth="1"/>
    <col min="4612" max="4612" width="15.28515625" style="1" customWidth="1"/>
    <col min="4613" max="4613" width="9.140625" style="1"/>
    <col min="4614" max="4614" width="11.7109375" style="1" customWidth="1"/>
    <col min="4615" max="4615" width="9.28515625" style="1" customWidth="1"/>
    <col min="4616" max="4616" width="10.140625" style="1" customWidth="1"/>
    <col min="4617" max="4864" width="9.140625" style="1"/>
    <col min="4865" max="4865" width="37.85546875" style="1" customWidth="1"/>
    <col min="4866" max="4866" width="14.28515625" style="1" customWidth="1"/>
    <col min="4867" max="4867" width="17.7109375" style="1" customWidth="1"/>
    <col min="4868" max="4868" width="15.28515625" style="1" customWidth="1"/>
    <col min="4869" max="4869" width="9.140625" style="1"/>
    <col min="4870" max="4870" width="11.7109375" style="1" customWidth="1"/>
    <col min="4871" max="4871" width="9.28515625" style="1" customWidth="1"/>
    <col min="4872" max="4872" width="10.140625" style="1" customWidth="1"/>
    <col min="4873" max="5120" width="9.140625" style="1"/>
    <col min="5121" max="5121" width="37.85546875" style="1" customWidth="1"/>
    <col min="5122" max="5122" width="14.28515625" style="1" customWidth="1"/>
    <col min="5123" max="5123" width="17.7109375" style="1" customWidth="1"/>
    <col min="5124" max="5124" width="15.28515625" style="1" customWidth="1"/>
    <col min="5125" max="5125" width="9.140625" style="1"/>
    <col min="5126" max="5126" width="11.7109375" style="1" customWidth="1"/>
    <col min="5127" max="5127" width="9.28515625" style="1" customWidth="1"/>
    <col min="5128" max="5128" width="10.140625" style="1" customWidth="1"/>
    <col min="5129" max="5376" width="9.140625" style="1"/>
    <col min="5377" max="5377" width="37.85546875" style="1" customWidth="1"/>
    <col min="5378" max="5378" width="14.28515625" style="1" customWidth="1"/>
    <col min="5379" max="5379" width="17.7109375" style="1" customWidth="1"/>
    <col min="5380" max="5380" width="15.28515625" style="1" customWidth="1"/>
    <col min="5381" max="5381" width="9.140625" style="1"/>
    <col min="5382" max="5382" width="11.7109375" style="1" customWidth="1"/>
    <col min="5383" max="5383" width="9.28515625" style="1" customWidth="1"/>
    <col min="5384" max="5384" width="10.140625" style="1" customWidth="1"/>
    <col min="5385" max="5632" width="9.140625" style="1"/>
    <col min="5633" max="5633" width="37.85546875" style="1" customWidth="1"/>
    <col min="5634" max="5634" width="14.28515625" style="1" customWidth="1"/>
    <col min="5635" max="5635" width="17.7109375" style="1" customWidth="1"/>
    <col min="5636" max="5636" width="15.28515625" style="1" customWidth="1"/>
    <col min="5637" max="5637" width="9.140625" style="1"/>
    <col min="5638" max="5638" width="11.7109375" style="1" customWidth="1"/>
    <col min="5639" max="5639" width="9.28515625" style="1" customWidth="1"/>
    <col min="5640" max="5640" width="10.140625" style="1" customWidth="1"/>
    <col min="5641" max="5888" width="9.140625" style="1"/>
    <col min="5889" max="5889" width="37.85546875" style="1" customWidth="1"/>
    <col min="5890" max="5890" width="14.28515625" style="1" customWidth="1"/>
    <col min="5891" max="5891" width="17.7109375" style="1" customWidth="1"/>
    <col min="5892" max="5892" width="15.28515625" style="1" customWidth="1"/>
    <col min="5893" max="5893" width="9.140625" style="1"/>
    <col min="5894" max="5894" width="11.7109375" style="1" customWidth="1"/>
    <col min="5895" max="5895" width="9.28515625" style="1" customWidth="1"/>
    <col min="5896" max="5896" width="10.140625" style="1" customWidth="1"/>
    <col min="5897" max="6144" width="9.140625" style="1"/>
    <col min="6145" max="6145" width="37.85546875" style="1" customWidth="1"/>
    <col min="6146" max="6146" width="14.28515625" style="1" customWidth="1"/>
    <col min="6147" max="6147" width="17.7109375" style="1" customWidth="1"/>
    <col min="6148" max="6148" width="15.28515625" style="1" customWidth="1"/>
    <col min="6149" max="6149" width="9.140625" style="1"/>
    <col min="6150" max="6150" width="11.7109375" style="1" customWidth="1"/>
    <col min="6151" max="6151" width="9.28515625" style="1" customWidth="1"/>
    <col min="6152" max="6152" width="10.140625" style="1" customWidth="1"/>
    <col min="6153" max="6400" width="9.140625" style="1"/>
    <col min="6401" max="6401" width="37.85546875" style="1" customWidth="1"/>
    <col min="6402" max="6402" width="14.28515625" style="1" customWidth="1"/>
    <col min="6403" max="6403" width="17.7109375" style="1" customWidth="1"/>
    <col min="6404" max="6404" width="15.28515625" style="1" customWidth="1"/>
    <col min="6405" max="6405" width="9.140625" style="1"/>
    <col min="6406" max="6406" width="11.7109375" style="1" customWidth="1"/>
    <col min="6407" max="6407" width="9.28515625" style="1" customWidth="1"/>
    <col min="6408" max="6408" width="10.140625" style="1" customWidth="1"/>
    <col min="6409" max="6656" width="9.140625" style="1"/>
    <col min="6657" max="6657" width="37.85546875" style="1" customWidth="1"/>
    <col min="6658" max="6658" width="14.28515625" style="1" customWidth="1"/>
    <col min="6659" max="6659" width="17.7109375" style="1" customWidth="1"/>
    <col min="6660" max="6660" width="15.28515625" style="1" customWidth="1"/>
    <col min="6661" max="6661" width="9.140625" style="1"/>
    <col min="6662" max="6662" width="11.7109375" style="1" customWidth="1"/>
    <col min="6663" max="6663" width="9.28515625" style="1" customWidth="1"/>
    <col min="6664" max="6664" width="10.140625" style="1" customWidth="1"/>
    <col min="6665" max="6912" width="9.140625" style="1"/>
    <col min="6913" max="6913" width="37.85546875" style="1" customWidth="1"/>
    <col min="6914" max="6914" width="14.28515625" style="1" customWidth="1"/>
    <col min="6915" max="6915" width="17.7109375" style="1" customWidth="1"/>
    <col min="6916" max="6916" width="15.28515625" style="1" customWidth="1"/>
    <col min="6917" max="6917" width="9.140625" style="1"/>
    <col min="6918" max="6918" width="11.7109375" style="1" customWidth="1"/>
    <col min="6919" max="6919" width="9.28515625" style="1" customWidth="1"/>
    <col min="6920" max="6920" width="10.140625" style="1" customWidth="1"/>
    <col min="6921" max="7168" width="9.140625" style="1"/>
    <col min="7169" max="7169" width="37.85546875" style="1" customWidth="1"/>
    <col min="7170" max="7170" width="14.28515625" style="1" customWidth="1"/>
    <col min="7171" max="7171" width="17.7109375" style="1" customWidth="1"/>
    <col min="7172" max="7172" width="15.28515625" style="1" customWidth="1"/>
    <col min="7173" max="7173" width="9.140625" style="1"/>
    <col min="7174" max="7174" width="11.7109375" style="1" customWidth="1"/>
    <col min="7175" max="7175" width="9.28515625" style="1" customWidth="1"/>
    <col min="7176" max="7176" width="10.140625" style="1" customWidth="1"/>
    <col min="7177" max="7424" width="9.140625" style="1"/>
    <col min="7425" max="7425" width="37.85546875" style="1" customWidth="1"/>
    <col min="7426" max="7426" width="14.28515625" style="1" customWidth="1"/>
    <col min="7427" max="7427" width="17.7109375" style="1" customWidth="1"/>
    <col min="7428" max="7428" width="15.28515625" style="1" customWidth="1"/>
    <col min="7429" max="7429" width="9.140625" style="1"/>
    <col min="7430" max="7430" width="11.7109375" style="1" customWidth="1"/>
    <col min="7431" max="7431" width="9.28515625" style="1" customWidth="1"/>
    <col min="7432" max="7432" width="10.140625" style="1" customWidth="1"/>
    <col min="7433" max="7680" width="9.140625" style="1"/>
    <col min="7681" max="7681" width="37.85546875" style="1" customWidth="1"/>
    <col min="7682" max="7682" width="14.28515625" style="1" customWidth="1"/>
    <col min="7683" max="7683" width="17.7109375" style="1" customWidth="1"/>
    <col min="7684" max="7684" width="15.28515625" style="1" customWidth="1"/>
    <col min="7685" max="7685" width="9.140625" style="1"/>
    <col min="7686" max="7686" width="11.7109375" style="1" customWidth="1"/>
    <col min="7687" max="7687" width="9.28515625" style="1" customWidth="1"/>
    <col min="7688" max="7688" width="10.140625" style="1" customWidth="1"/>
    <col min="7689" max="7936" width="9.140625" style="1"/>
    <col min="7937" max="7937" width="37.85546875" style="1" customWidth="1"/>
    <col min="7938" max="7938" width="14.28515625" style="1" customWidth="1"/>
    <col min="7939" max="7939" width="17.7109375" style="1" customWidth="1"/>
    <col min="7940" max="7940" width="15.28515625" style="1" customWidth="1"/>
    <col min="7941" max="7941" width="9.140625" style="1"/>
    <col min="7942" max="7942" width="11.7109375" style="1" customWidth="1"/>
    <col min="7943" max="7943" width="9.28515625" style="1" customWidth="1"/>
    <col min="7944" max="7944" width="10.140625" style="1" customWidth="1"/>
    <col min="7945" max="8192" width="9.140625" style="1"/>
    <col min="8193" max="8193" width="37.85546875" style="1" customWidth="1"/>
    <col min="8194" max="8194" width="14.28515625" style="1" customWidth="1"/>
    <col min="8195" max="8195" width="17.7109375" style="1" customWidth="1"/>
    <col min="8196" max="8196" width="15.28515625" style="1" customWidth="1"/>
    <col min="8197" max="8197" width="9.140625" style="1"/>
    <col min="8198" max="8198" width="11.7109375" style="1" customWidth="1"/>
    <col min="8199" max="8199" width="9.28515625" style="1" customWidth="1"/>
    <col min="8200" max="8200" width="10.140625" style="1" customWidth="1"/>
    <col min="8201" max="8448" width="9.140625" style="1"/>
    <col min="8449" max="8449" width="37.85546875" style="1" customWidth="1"/>
    <col min="8450" max="8450" width="14.28515625" style="1" customWidth="1"/>
    <col min="8451" max="8451" width="17.7109375" style="1" customWidth="1"/>
    <col min="8452" max="8452" width="15.28515625" style="1" customWidth="1"/>
    <col min="8453" max="8453" width="9.140625" style="1"/>
    <col min="8454" max="8454" width="11.7109375" style="1" customWidth="1"/>
    <col min="8455" max="8455" width="9.28515625" style="1" customWidth="1"/>
    <col min="8456" max="8456" width="10.140625" style="1" customWidth="1"/>
    <col min="8457" max="8704" width="9.140625" style="1"/>
    <col min="8705" max="8705" width="37.85546875" style="1" customWidth="1"/>
    <col min="8706" max="8706" width="14.28515625" style="1" customWidth="1"/>
    <col min="8707" max="8707" width="17.7109375" style="1" customWidth="1"/>
    <col min="8708" max="8708" width="15.28515625" style="1" customWidth="1"/>
    <col min="8709" max="8709" width="9.140625" style="1"/>
    <col min="8710" max="8710" width="11.7109375" style="1" customWidth="1"/>
    <col min="8711" max="8711" width="9.28515625" style="1" customWidth="1"/>
    <col min="8712" max="8712" width="10.140625" style="1" customWidth="1"/>
    <col min="8713" max="8960" width="9.140625" style="1"/>
    <col min="8961" max="8961" width="37.85546875" style="1" customWidth="1"/>
    <col min="8962" max="8962" width="14.28515625" style="1" customWidth="1"/>
    <col min="8963" max="8963" width="17.7109375" style="1" customWidth="1"/>
    <col min="8964" max="8964" width="15.28515625" style="1" customWidth="1"/>
    <col min="8965" max="8965" width="9.140625" style="1"/>
    <col min="8966" max="8966" width="11.7109375" style="1" customWidth="1"/>
    <col min="8967" max="8967" width="9.28515625" style="1" customWidth="1"/>
    <col min="8968" max="8968" width="10.140625" style="1" customWidth="1"/>
    <col min="8969" max="9216" width="9.140625" style="1"/>
    <col min="9217" max="9217" width="37.85546875" style="1" customWidth="1"/>
    <col min="9218" max="9218" width="14.28515625" style="1" customWidth="1"/>
    <col min="9219" max="9219" width="17.7109375" style="1" customWidth="1"/>
    <col min="9220" max="9220" width="15.28515625" style="1" customWidth="1"/>
    <col min="9221" max="9221" width="9.140625" style="1"/>
    <col min="9222" max="9222" width="11.7109375" style="1" customWidth="1"/>
    <col min="9223" max="9223" width="9.28515625" style="1" customWidth="1"/>
    <col min="9224" max="9224" width="10.140625" style="1" customWidth="1"/>
    <col min="9225" max="9472" width="9.140625" style="1"/>
    <col min="9473" max="9473" width="37.85546875" style="1" customWidth="1"/>
    <col min="9474" max="9474" width="14.28515625" style="1" customWidth="1"/>
    <col min="9475" max="9475" width="17.7109375" style="1" customWidth="1"/>
    <col min="9476" max="9476" width="15.28515625" style="1" customWidth="1"/>
    <col min="9477" max="9477" width="9.140625" style="1"/>
    <col min="9478" max="9478" width="11.7109375" style="1" customWidth="1"/>
    <col min="9479" max="9479" width="9.28515625" style="1" customWidth="1"/>
    <col min="9480" max="9480" width="10.140625" style="1" customWidth="1"/>
    <col min="9481" max="9728" width="9.140625" style="1"/>
    <col min="9729" max="9729" width="37.85546875" style="1" customWidth="1"/>
    <col min="9730" max="9730" width="14.28515625" style="1" customWidth="1"/>
    <col min="9731" max="9731" width="17.7109375" style="1" customWidth="1"/>
    <col min="9732" max="9732" width="15.28515625" style="1" customWidth="1"/>
    <col min="9733" max="9733" width="9.140625" style="1"/>
    <col min="9734" max="9734" width="11.7109375" style="1" customWidth="1"/>
    <col min="9735" max="9735" width="9.28515625" style="1" customWidth="1"/>
    <col min="9736" max="9736" width="10.140625" style="1" customWidth="1"/>
    <col min="9737" max="9984" width="9.140625" style="1"/>
    <col min="9985" max="9985" width="37.85546875" style="1" customWidth="1"/>
    <col min="9986" max="9986" width="14.28515625" style="1" customWidth="1"/>
    <col min="9987" max="9987" width="17.7109375" style="1" customWidth="1"/>
    <col min="9988" max="9988" width="15.28515625" style="1" customWidth="1"/>
    <col min="9989" max="9989" width="9.140625" style="1"/>
    <col min="9990" max="9990" width="11.7109375" style="1" customWidth="1"/>
    <col min="9991" max="9991" width="9.28515625" style="1" customWidth="1"/>
    <col min="9992" max="9992" width="10.140625" style="1" customWidth="1"/>
    <col min="9993" max="10240" width="9.140625" style="1"/>
    <col min="10241" max="10241" width="37.85546875" style="1" customWidth="1"/>
    <col min="10242" max="10242" width="14.28515625" style="1" customWidth="1"/>
    <col min="10243" max="10243" width="17.7109375" style="1" customWidth="1"/>
    <col min="10244" max="10244" width="15.28515625" style="1" customWidth="1"/>
    <col min="10245" max="10245" width="9.140625" style="1"/>
    <col min="10246" max="10246" width="11.7109375" style="1" customWidth="1"/>
    <col min="10247" max="10247" width="9.28515625" style="1" customWidth="1"/>
    <col min="10248" max="10248" width="10.140625" style="1" customWidth="1"/>
    <col min="10249" max="10496" width="9.140625" style="1"/>
    <col min="10497" max="10497" width="37.85546875" style="1" customWidth="1"/>
    <col min="10498" max="10498" width="14.28515625" style="1" customWidth="1"/>
    <col min="10499" max="10499" width="17.7109375" style="1" customWidth="1"/>
    <col min="10500" max="10500" width="15.28515625" style="1" customWidth="1"/>
    <col min="10501" max="10501" width="9.140625" style="1"/>
    <col min="10502" max="10502" width="11.7109375" style="1" customWidth="1"/>
    <col min="10503" max="10503" width="9.28515625" style="1" customWidth="1"/>
    <col min="10504" max="10504" width="10.140625" style="1" customWidth="1"/>
    <col min="10505" max="10752" width="9.140625" style="1"/>
    <col min="10753" max="10753" width="37.85546875" style="1" customWidth="1"/>
    <col min="10754" max="10754" width="14.28515625" style="1" customWidth="1"/>
    <col min="10755" max="10755" width="17.7109375" style="1" customWidth="1"/>
    <col min="10756" max="10756" width="15.28515625" style="1" customWidth="1"/>
    <col min="10757" max="10757" width="9.140625" style="1"/>
    <col min="10758" max="10758" width="11.7109375" style="1" customWidth="1"/>
    <col min="10759" max="10759" width="9.28515625" style="1" customWidth="1"/>
    <col min="10760" max="10760" width="10.140625" style="1" customWidth="1"/>
    <col min="10761" max="11008" width="9.140625" style="1"/>
    <col min="11009" max="11009" width="37.85546875" style="1" customWidth="1"/>
    <col min="11010" max="11010" width="14.28515625" style="1" customWidth="1"/>
    <col min="11011" max="11011" width="17.7109375" style="1" customWidth="1"/>
    <col min="11012" max="11012" width="15.28515625" style="1" customWidth="1"/>
    <col min="11013" max="11013" width="9.140625" style="1"/>
    <col min="11014" max="11014" width="11.7109375" style="1" customWidth="1"/>
    <col min="11015" max="11015" width="9.28515625" style="1" customWidth="1"/>
    <col min="11016" max="11016" width="10.140625" style="1" customWidth="1"/>
    <col min="11017" max="11264" width="9.140625" style="1"/>
    <col min="11265" max="11265" width="37.85546875" style="1" customWidth="1"/>
    <col min="11266" max="11266" width="14.28515625" style="1" customWidth="1"/>
    <col min="11267" max="11267" width="17.7109375" style="1" customWidth="1"/>
    <col min="11268" max="11268" width="15.28515625" style="1" customWidth="1"/>
    <col min="11269" max="11269" width="9.140625" style="1"/>
    <col min="11270" max="11270" width="11.7109375" style="1" customWidth="1"/>
    <col min="11271" max="11271" width="9.28515625" style="1" customWidth="1"/>
    <col min="11272" max="11272" width="10.140625" style="1" customWidth="1"/>
    <col min="11273" max="11520" width="9.140625" style="1"/>
    <col min="11521" max="11521" width="37.85546875" style="1" customWidth="1"/>
    <col min="11522" max="11522" width="14.28515625" style="1" customWidth="1"/>
    <col min="11523" max="11523" width="17.7109375" style="1" customWidth="1"/>
    <col min="11524" max="11524" width="15.28515625" style="1" customWidth="1"/>
    <col min="11525" max="11525" width="9.140625" style="1"/>
    <col min="11526" max="11526" width="11.7109375" style="1" customWidth="1"/>
    <col min="11527" max="11527" width="9.28515625" style="1" customWidth="1"/>
    <col min="11528" max="11528" width="10.140625" style="1" customWidth="1"/>
    <col min="11529" max="11776" width="9.140625" style="1"/>
    <col min="11777" max="11777" width="37.85546875" style="1" customWidth="1"/>
    <col min="11778" max="11778" width="14.28515625" style="1" customWidth="1"/>
    <col min="11779" max="11779" width="17.7109375" style="1" customWidth="1"/>
    <col min="11780" max="11780" width="15.28515625" style="1" customWidth="1"/>
    <col min="11781" max="11781" width="9.140625" style="1"/>
    <col min="11782" max="11782" width="11.7109375" style="1" customWidth="1"/>
    <col min="11783" max="11783" width="9.28515625" style="1" customWidth="1"/>
    <col min="11784" max="11784" width="10.140625" style="1" customWidth="1"/>
    <col min="11785" max="12032" width="9.140625" style="1"/>
    <col min="12033" max="12033" width="37.85546875" style="1" customWidth="1"/>
    <col min="12034" max="12034" width="14.28515625" style="1" customWidth="1"/>
    <col min="12035" max="12035" width="17.7109375" style="1" customWidth="1"/>
    <col min="12036" max="12036" width="15.28515625" style="1" customWidth="1"/>
    <col min="12037" max="12037" width="9.140625" style="1"/>
    <col min="12038" max="12038" width="11.7109375" style="1" customWidth="1"/>
    <col min="12039" max="12039" width="9.28515625" style="1" customWidth="1"/>
    <col min="12040" max="12040" width="10.140625" style="1" customWidth="1"/>
    <col min="12041" max="12288" width="9.140625" style="1"/>
    <col min="12289" max="12289" width="37.85546875" style="1" customWidth="1"/>
    <col min="12290" max="12290" width="14.28515625" style="1" customWidth="1"/>
    <col min="12291" max="12291" width="17.7109375" style="1" customWidth="1"/>
    <col min="12292" max="12292" width="15.28515625" style="1" customWidth="1"/>
    <col min="12293" max="12293" width="9.140625" style="1"/>
    <col min="12294" max="12294" width="11.7109375" style="1" customWidth="1"/>
    <col min="12295" max="12295" width="9.28515625" style="1" customWidth="1"/>
    <col min="12296" max="12296" width="10.140625" style="1" customWidth="1"/>
    <col min="12297" max="12544" width="9.140625" style="1"/>
    <col min="12545" max="12545" width="37.85546875" style="1" customWidth="1"/>
    <col min="12546" max="12546" width="14.28515625" style="1" customWidth="1"/>
    <col min="12547" max="12547" width="17.7109375" style="1" customWidth="1"/>
    <col min="12548" max="12548" width="15.28515625" style="1" customWidth="1"/>
    <col min="12549" max="12549" width="9.140625" style="1"/>
    <col min="12550" max="12550" width="11.7109375" style="1" customWidth="1"/>
    <col min="12551" max="12551" width="9.28515625" style="1" customWidth="1"/>
    <col min="12552" max="12552" width="10.140625" style="1" customWidth="1"/>
    <col min="12553" max="12800" width="9.140625" style="1"/>
    <col min="12801" max="12801" width="37.85546875" style="1" customWidth="1"/>
    <col min="12802" max="12802" width="14.28515625" style="1" customWidth="1"/>
    <col min="12803" max="12803" width="17.7109375" style="1" customWidth="1"/>
    <col min="12804" max="12804" width="15.28515625" style="1" customWidth="1"/>
    <col min="12805" max="12805" width="9.140625" style="1"/>
    <col min="12806" max="12806" width="11.7109375" style="1" customWidth="1"/>
    <col min="12807" max="12807" width="9.28515625" style="1" customWidth="1"/>
    <col min="12808" max="12808" width="10.140625" style="1" customWidth="1"/>
    <col min="12809" max="13056" width="9.140625" style="1"/>
    <col min="13057" max="13057" width="37.85546875" style="1" customWidth="1"/>
    <col min="13058" max="13058" width="14.28515625" style="1" customWidth="1"/>
    <col min="13059" max="13059" width="17.7109375" style="1" customWidth="1"/>
    <col min="13060" max="13060" width="15.28515625" style="1" customWidth="1"/>
    <col min="13061" max="13061" width="9.140625" style="1"/>
    <col min="13062" max="13062" width="11.7109375" style="1" customWidth="1"/>
    <col min="13063" max="13063" width="9.28515625" style="1" customWidth="1"/>
    <col min="13064" max="13064" width="10.140625" style="1" customWidth="1"/>
    <col min="13065" max="13312" width="9.140625" style="1"/>
    <col min="13313" max="13313" width="37.85546875" style="1" customWidth="1"/>
    <col min="13314" max="13314" width="14.28515625" style="1" customWidth="1"/>
    <col min="13315" max="13315" width="17.7109375" style="1" customWidth="1"/>
    <col min="13316" max="13316" width="15.28515625" style="1" customWidth="1"/>
    <col min="13317" max="13317" width="9.140625" style="1"/>
    <col min="13318" max="13318" width="11.7109375" style="1" customWidth="1"/>
    <col min="13319" max="13319" width="9.28515625" style="1" customWidth="1"/>
    <col min="13320" max="13320" width="10.140625" style="1" customWidth="1"/>
    <col min="13321" max="13568" width="9.140625" style="1"/>
    <col min="13569" max="13569" width="37.85546875" style="1" customWidth="1"/>
    <col min="13570" max="13570" width="14.28515625" style="1" customWidth="1"/>
    <col min="13571" max="13571" width="17.7109375" style="1" customWidth="1"/>
    <col min="13572" max="13572" width="15.28515625" style="1" customWidth="1"/>
    <col min="13573" max="13573" width="9.140625" style="1"/>
    <col min="13574" max="13574" width="11.7109375" style="1" customWidth="1"/>
    <col min="13575" max="13575" width="9.28515625" style="1" customWidth="1"/>
    <col min="13576" max="13576" width="10.140625" style="1" customWidth="1"/>
    <col min="13577" max="13824" width="9.140625" style="1"/>
    <col min="13825" max="13825" width="37.85546875" style="1" customWidth="1"/>
    <col min="13826" max="13826" width="14.28515625" style="1" customWidth="1"/>
    <col min="13827" max="13827" width="17.7109375" style="1" customWidth="1"/>
    <col min="13828" max="13828" width="15.28515625" style="1" customWidth="1"/>
    <col min="13829" max="13829" width="9.140625" style="1"/>
    <col min="13830" max="13830" width="11.7109375" style="1" customWidth="1"/>
    <col min="13831" max="13831" width="9.28515625" style="1" customWidth="1"/>
    <col min="13832" max="13832" width="10.140625" style="1" customWidth="1"/>
    <col min="13833" max="14080" width="9.140625" style="1"/>
    <col min="14081" max="14081" width="37.85546875" style="1" customWidth="1"/>
    <col min="14082" max="14082" width="14.28515625" style="1" customWidth="1"/>
    <col min="14083" max="14083" width="17.7109375" style="1" customWidth="1"/>
    <col min="14084" max="14084" width="15.28515625" style="1" customWidth="1"/>
    <col min="14085" max="14085" width="9.140625" style="1"/>
    <col min="14086" max="14086" width="11.7109375" style="1" customWidth="1"/>
    <col min="14087" max="14087" width="9.28515625" style="1" customWidth="1"/>
    <col min="14088" max="14088" width="10.140625" style="1" customWidth="1"/>
    <col min="14089" max="14336" width="9.140625" style="1"/>
    <col min="14337" max="14337" width="37.85546875" style="1" customWidth="1"/>
    <col min="14338" max="14338" width="14.28515625" style="1" customWidth="1"/>
    <col min="14339" max="14339" width="17.7109375" style="1" customWidth="1"/>
    <col min="14340" max="14340" width="15.28515625" style="1" customWidth="1"/>
    <col min="14341" max="14341" width="9.140625" style="1"/>
    <col min="14342" max="14342" width="11.7109375" style="1" customWidth="1"/>
    <col min="14343" max="14343" width="9.28515625" style="1" customWidth="1"/>
    <col min="14344" max="14344" width="10.140625" style="1" customWidth="1"/>
    <col min="14345" max="14592" width="9.140625" style="1"/>
    <col min="14593" max="14593" width="37.85546875" style="1" customWidth="1"/>
    <col min="14594" max="14594" width="14.28515625" style="1" customWidth="1"/>
    <col min="14595" max="14595" width="17.7109375" style="1" customWidth="1"/>
    <col min="14596" max="14596" width="15.28515625" style="1" customWidth="1"/>
    <col min="14597" max="14597" width="9.140625" style="1"/>
    <col min="14598" max="14598" width="11.7109375" style="1" customWidth="1"/>
    <col min="14599" max="14599" width="9.28515625" style="1" customWidth="1"/>
    <col min="14600" max="14600" width="10.140625" style="1" customWidth="1"/>
    <col min="14601" max="14848" width="9.140625" style="1"/>
    <col min="14849" max="14849" width="37.85546875" style="1" customWidth="1"/>
    <col min="14850" max="14850" width="14.28515625" style="1" customWidth="1"/>
    <col min="14851" max="14851" width="17.7109375" style="1" customWidth="1"/>
    <col min="14852" max="14852" width="15.28515625" style="1" customWidth="1"/>
    <col min="14853" max="14853" width="9.140625" style="1"/>
    <col min="14854" max="14854" width="11.7109375" style="1" customWidth="1"/>
    <col min="14855" max="14855" width="9.28515625" style="1" customWidth="1"/>
    <col min="14856" max="14856" width="10.140625" style="1" customWidth="1"/>
    <col min="14857" max="15104" width="9.140625" style="1"/>
    <col min="15105" max="15105" width="37.85546875" style="1" customWidth="1"/>
    <col min="15106" max="15106" width="14.28515625" style="1" customWidth="1"/>
    <col min="15107" max="15107" width="17.7109375" style="1" customWidth="1"/>
    <col min="15108" max="15108" width="15.28515625" style="1" customWidth="1"/>
    <col min="15109" max="15109" width="9.140625" style="1"/>
    <col min="15110" max="15110" width="11.7109375" style="1" customWidth="1"/>
    <col min="15111" max="15111" width="9.28515625" style="1" customWidth="1"/>
    <col min="15112" max="15112" width="10.140625" style="1" customWidth="1"/>
    <col min="15113" max="15360" width="9.140625" style="1"/>
    <col min="15361" max="15361" width="37.85546875" style="1" customWidth="1"/>
    <col min="15362" max="15362" width="14.28515625" style="1" customWidth="1"/>
    <col min="15363" max="15363" width="17.7109375" style="1" customWidth="1"/>
    <col min="15364" max="15364" width="15.28515625" style="1" customWidth="1"/>
    <col min="15365" max="15365" width="9.140625" style="1"/>
    <col min="15366" max="15366" width="11.7109375" style="1" customWidth="1"/>
    <col min="15367" max="15367" width="9.28515625" style="1" customWidth="1"/>
    <col min="15368" max="15368" width="10.140625" style="1" customWidth="1"/>
    <col min="15369" max="15616" width="9.140625" style="1"/>
    <col min="15617" max="15617" width="37.85546875" style="1" customWidth="1"/>
    <col min="15618" max="15618" width="14.28515625" style="1" customWidth="1"/>
    <col min="15619" max="15619" width="17.7109375" style="1" customWidth="1"/>
    <col min="15620" max="15620" width="15.28515625" style="1" customWidth="1"/>
    <col min="15621" max="15621" width="9.140625" style="1"/>
    <col min="15622" max="15622" width="11.7109375" style="1" customWidth="1"/>
    <col min="15623" max="15623" width="9.28515625" style="1" customWidth="1"/>
    <col min="15624" max="15624" width="10.140625" style="1" customWidth="1"/>
    <col min="15625" max="15872" width="9.140625" style="1"/>
    <col min="15873" max="15873" width="37.85546875" style="1" customWidth="1"/>
    <col min="15874" max="15874" width="14.28515625" style="1" customWidth="1"/>
    <col min="15875" max="15875" width="17.7109375" style="1" customWidth="1"/>
    <col min="15876" max="15876" width="15.28515625" style="1" customWidth="1"/>
    <col min="15877" max="15877" width="9.140625" style="1"/>
    <col min="15878" max="15878" width="11.7109375" style="1" customWidth="1"/>
    <col min="15879" max="15879" width="9.28515625" style="1" customWidth="1"/>
    <col min="15880" max="15880" width="10.140625" style="1" customWidth="1"/>
    <col min="15881" max="16128" width="9.140625" style="1"/>
    <col min="16129" max="16129" width="37.85546875" style="1" customWidth="1"/>
    <col min="16130" max="16130" width="14.28515625" style="1" customWidth="1"/>
    <col min="16131" max="16131" width="17.7109375" style="1" customWidth="1"/>
    <col min="16132" max="16132" width="15.28515625" style="1" customWidth="1"/>
    <col min="16133" max="16133" width="9.140625" style="1"/>
    <col min="16134" max="16134" width="11.7109375" style="1" customWidth="1"/>
    <col min="16135" max="16135" width="9.28515625" style="1" customWidth="1"/>
    <col min="16136" max="16136" width="10.140625" style="1" customWidth="1"/>
    <col min="16137" max="16384" width="9.140625" style="1"/>
  </cols>
  <sheetData>
    <row r="1" spans="1:8" ht="19.899999999999999" customHeight="1" x14ac:dyDescent="0.25">
      <c r="A1" s="293" t="s">
        <v>347</v>
      </c>
      <c r="B1" s="294"/>
      <c r="C1" s="294"/>
      <c r="D1" s="294"/>
      <c r="E1" s="294"/>
      <c r="F1" s="294"/>
      <c r="G1" s="294"/>
      <c r="H1" s="295"/>
    </row>
    <row r="2" spans="1:8" ht="19.899999999999999" customHeight="1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</row>
    <row r="3" spans="1:8" ht="34.15" customHeight="1" x14ac:dyDescent="0.25">
      <c r="A3" s="2" t="s">
        <v>0</v>
      </c>
      <c r="B3" s="2" t="s">
        <v>1</v>
      </c>
      <c r="C3" s="66" t="s">
        <v>2</v>
      </c>
      <c r="D3" s="3" t="s">
        <v>294</v>
      </c>
      <c r="E3" s="53" t="s">
        <v>291</v>
      </c>
      <c r="F3" s="54" t="s">
        <v>290</v>
      </c>
      <c r="G3" s="160">
        <f>ОГЛАВЛЕНИЕ!C28</f>
        <v>0</v>
      </c>
      <c r="H3" s="74"/>
    </row>
    <row r="4" spans="1:8" ht="19.899999999999999" customHeight="1" x14ac:dyDescent="0.25">
      <c r="A4" s="36" t="s">
        <v>313</v>
      </c>
      <c r="B4" s="75" t="s">
        <v>6</v>
      </c>
      <c r="C4" s="75" t="s">
        <v>317</v>
      </c>
      <c r="D4" s="114">
        <f>' Доп. элементы к верстакам'!D14+' Доп. элементы к верстакам'!D10+' Доп. элементы к верстакам'!D11+' Доп. элементы к верстакам'!D9</f>
        <v>9013</v>
      </c>
      <c r="E4" s="109">
        <f t="shared" ref="E4:E9" si="0">D4-D4*$G$3/100</f>
        <v>9013</v>
      </c>
      <c r="F4" s="9"/>
      <c r="G4" s="8"/>
      <c r="H4" s="76"/>
    </row>
    <row r="5" spans="1:8" ht="19.899999999999999" customHeight="1" x14ac:dyDescent="0.25">
      <c r="A5" s="36" t="s">
        <v>314</v>
      </c>
      <c r="B5" s="75" t="s">
        <v>6</v>
      </c>
      <c r="C5" s="75" t="s">
        <v>317</v>
      </c>
      <c r="D5" s="114">
        <f>' Доп. элементы к верстакам'!D14+' Доп. элементы к верстакам'!D10+' Доп. элементы к верстакам'!D11+' Доп. элементы к верстакам'!D4</f>
        <v>13240</v>
      </c>
      <c r="E5" s="109">
        <f t="shared" si="0"/>
        <v>13240</v>
      </c>
      <c r="F5" s="9"/>
      <c r="G5" s="8"/>
      <c r="H5" s="76"/>
    </row>
    <row r="6" spans="1:8" ht="19.899999999999999" customHeight="1" x14ac:dyDescent="0.25">
      <c r="A6" s="36" t="s">
        <v>315</v>
      </c>
      <c r="B6" s="75" t="s">
        <v>6</v>
      </c>
      <c r="C6" s="75" t="s">
        <v>317</v>
      </c>
      <c r="D6" s="114">
        <f>' Доп. элементы к верстакам'!D14++' Доп. элементы к верстакам'!D9*2</f>
        <v>12860</v>
      </c>
      <c r="E6" s="109">
        <f t="shared" si="0"/>
        <v>12860</v>
      </c>
      <c r="F6" s="9"/>
      <c r="G6" s="8"/>
      <c r="H6" s="76"/>
    </row>
    <row r="7" spans="1:8" ht="19.899999999999999" customHeight="1" x14ac:dyDescent="0.25">
      <c r="A7" s="36" t="s">
        <v>316</v>
      </c>
      <c r="B7" s="75" t="s">
        <v>6</v>
      </c>
      <c r="C7" s="75" t="s">
        <v>317</v>
      </c>
      <c r="D7" s="114">
        <f>' Доп. элементы к верстакам'!D4+' Доп. элементы к верстакам'!D9+' Доп. элементы к верстакам'!D14</f>
        <v>17087</v>
      </c>
      <c r="E7" s="109">
        <f t="shared" si="0"/>
        <v>17087</v>
      </c>
      <c r="F7" s="9"/>
      <c r="G7" s="8"/>
      <c r="H7" s="76"/>
    </row>
    <row r="8" spans="1:8" ht="19.899999999999999" customHeight="1" x14ac:dyDescent="0.25">
      <c r="A8" s="36" t="s">
        <v>321</v>
      </c>
      <c r="B8" s="75" t="s">
        <v>6</v>
      </c>
      <c r="C8" s="75" t="s">
        <v>318</v>
      </c>
      <c r="D8" s="114">
        <f>' Доп. элементы к верстакам'!D9*2+' Доп. элементы к верстакам'!D11+' Доп. элементы к верстакам'!D15</f>
        <v>14077</v>
      </c>
      <c r="E8" s="109">
        <f t="shared" si="0"/>
        <v>14077</v>
      </c>
      <c r="F8" s="9"/>
      <c r="G8" s="8"/>
      <c r="H8" s="76"/>
    </row>
    <row r="9" spans="1:8" ht="19.899999999999999" customHeight="1" x14ac:dyDescent="0.25">
      <c r="A9" s="77" t="s">
        <v>322</v>
      </c>
      <c r="B9" s="78"/>
      <c r="C9" s="75" t="s">
        <v>318</v>
      </c>
      <c r="D9" s="121">
        <f>' Доп. элементы к верстакам'!D4+' Доп. элементы к верстакам'!D9+' Доп. элементы к верстакам'!D11+' Доп. элементы к верстакам'!D15</f>
        <v>18304</v>
      </c>
      <c r="E9" s="109">
        <f t="shared" si="0"/>
        <v>18304</v>
      </c>
      <c r="F9" s="101"/>
      <c r="G9" s="100"/>
      <c r="H9" s="99"/>
    </row>
    <row r="10" spans="1:8" ht="19.899999999999999" customHeight="1" x14ac:dyDescent="0.25">
      <c r="A10" s="77" t="s">
        <v>320</v>
      </c>
      <c r="B10" s="10" t="s">
        <v>6</v>
      </c>
      <c r="C10" s="10" t="s">
        <v>318</v>
      </c>
      <c r="D10" s="121">
        <f>' Доп. элементы к верстакам'!D4*2+' Доп. элементы к верстакам'!D11+' Доп. элементы к верстакам'!D15</f>
        <v>22531</v>
      </c>
      <c r="E10" s="122">
        <f>D10-D10*$G$3/100</f>
        <v>22531</v>
      </c>
      <c r="F10" s="11"/>
      <c r="G10" s="11"/>
      <c r="H10" s="99"/>
    </row>
    <row r="11" spans="1:8" ht="19.899999999999999" customHeight="1" x14ac:dyDescent="0.25">
      <c r="A11" s="36" t="s">
        <v>323</v>
      </c>
      <c r="B11" s="6"/>
      <c r="C11" s="6" t="s">
        <v>330</v>
      </c>
      <c r="D11" s="114">
        <f>D4+' Доп. элементы к верстакам'!D16</f>
        <v>10040</v>
      </c>
      <c r="E11" s="122">
        <f t="shared" ref="E11:E17" si="1">D11-D11*$G$3/100</f>
        <v>10040</v>
      </c>
      <c r="F11" s="7"/>
      <c r="G11" s="7"/>
      <c r="H11" s="76"/>
    </row>
    <row r="12" spans="1:8" ht="19.899999999999999" customHeight="1" x14ac:dyDescent="0.25">
      <c r="A12" s="36" t="s">
        <v>324</v>
      </c>
      <c r="B12" s="6"/>
      <c r="C12" s="6" t="s">
        <v>330</v>
      </c>
      <c r="D12" s="114">
        <f>D5+' Доп. элементы к верстакам'!D16</f>
        <v>14267</v>
      </c>
      <c r="E12" s="122">
        <f t="shared" si="1"/>
        <v>14267</v>
      </c>
      <c r="F12" s="7"/>
      <c r="G12" s="7"/>
      <c r="H12" s="76"/>
    </row>
    <row r="13" spans="1:8" ht="19.899999999999999" customHeight="1" x14ac:dyDescent="0.25">
      <c r="A13" s="36" t="s">
        <v>325</v>
      </c>
      <c r="B13" s="6"/>
      <c r="C13" s="6" t="s">
        <v>330</v>
      </c>
      <c r="D13" s="114">
        <f>D7+' Доп. элементы к верстакам'!D16</f>
        <v>18114</v>
      </c>
      <c r="E13" s="122">
        <f t="shared" si="1"/>
        <v>18114</v>
      </c>
      <c r="F13" s="7"/>
      <c r="G13" s="7"/>
      <c r="H13" s="76"/>
    </row>
    <row r="14" spans="1:8" ht="19.899999999999999" customHeight="1" x14ac:dyDescent="0.25">
      <c r="A14" s="36" t="s">
        <v>326</v>
      </c>
      <c r="B14" s="6"/>
      <c r="C14" s="6" t="s">
        <v>330</v>
      </c>
      <c r="D14" s="114">
        <f>D6+' Доп. элементы к верстакам'!D16</f>
        <v>13887</v>
      </c>
      <c r="E14" s="122">
        <f t="shared" si="1"/>
        <v>13887</v>
      </c>
      <c r="F14" s="7"/>
      <c r="G14" s="7"/>
      <c r="H14" s="76"/>
    </row>
    <row r="15" spans="1:8" ht="19.899999999999999" customHeight="1" x14ac:dyDescent="0.25">
      <c r="A15" s="36" t="s">
        <v>327</v>
      </c>
      <c r="B15" s="6"/>
      <c r="C15" s="6" t="s">
        <v>331</v>
      </c>
      <c r="D15" s="114">
        <f>D8+' Доп. элементы к верстакам'!D17</f>
        <v>15415</v>
      </c>
      <c r="E15" s="122">
        <f t="shared" si="1"/>
        <v>15415</v>
      </c>
      <c r="F15" s="7"/>
      <c r="G15" s="7"/>
      <c r="H15" s="76"/>
    </row>
    <row r="16" spans="1:8" ht="19.899999999999999" customHeight="1" x14ac:dyDescent="0.25">
      <c r="A16" s="36" t="s">
        <v>328</v>
      </c>
      <c r="B16" s="6"/>
      <c r="C16" s="6" t="s">
        <v>331</v>
      </c>
      <c r="D16" s="114">
        <f>D9+' Доп. элементы к верстакам'!D17</f>
        <v>19642</v>
      </c>
      <c r="E16" s="122">
        <f t="shared" si="1"/>
        <v>19642</v>
      </c>
      <c r="F16" s="7"/>
      <c r="G16" s="7"/>
      <c r="H16" s="76"/>
    </row>
    <row r="17" spans="1:9" ht="19.899999999999999" customHeight="1" x14ac:dyDescent="0.25">
      <c r="A17" s="36" t="s">
        <v>329</v>
      </c>
      <c r="B17" s="6"/>
      <c r="C17" s="6" t="s">
        <v>331</v>
      </c>
      <c r="D17" s="114">
        <f>D10+' Доп. элементы к верстакам'!D17</f>
        <v>23869</v>
      </c>
      <c r="E17" s="122">
        <f t="shared" si="1"/>
        <v>23869</v>
      </c>
      <c r="F17" s="7"/>
      <c r="G17" s="7"/>
      <c r="H17" s="76"/>
    </row>
    <row r="18" spans="1:9" x14ac:dyDescent="0.25">
      <c r="A18" s="367"/>
      <c r="B18" s="309"/>
      <c r="C18" s="367"/>
      <c r="D18" s="309"/>
      <c r="E18" s="309"/>
      <c r="F18" s="367"/>
      <c r="G18" s="309"/>
      <c r="H18" s="309"/>
      <c r="I18" s="309"/>
    </row>
    <row r="19" spans="1:9" x14ac:dyDescent="0.25">
      <c r="A19" s="309"/>
      <c r="B19" s="309"/>
      <c r="C19" s="309"/>
      <c r="D19" s="309"/>
      <c r="E19" s="309"/>
      <c r="F19" s="309"/>
      <c r="G19" s="309"/>
      <c r="H19" s="309"/>
      <c r="I19" s="309"/>
    </row>
    <row r="20" spans="1:9" x14ac:dyDescent="0.25">
      <c r="A20" s="309"/>
      <c r="B20" s="309"/>
      <c r="C20" s="309"/>
      <c r="D20" s="309"/>
      <c r="E20" s="309"/>
      <c r="F20" s="309"/>
      <c r="G20" s="309"/>
      <c r="H20" s="309"/>
      <c r="I20" s="309"/>
    </row>
    <row r="21" spans="1:9" x14ac:dyDescent="0.25">
      <c r="A21" s="309"/>
      <c r="B21" s="309"/>
      <c r="C21" s="309"/>
      <c r="D21" s="309"/>
      <c r="E21" s="309"/>
      <c r="F21" s="309"/>
      <c r="G21" s="309"/>
      <c r="H21" s="309"/>
      <c r="I21" s="309"/>
    </row>
    <row r="22" spans="1:9" x14ac:dyDescent="0.25">
      <c r="A22" s="309"/>
      <c r="B22" s="309"/>
      <c r="C22" s="309"/>
      <c r="D22" s="309"/>
      <c r="E22" s="309"/>
      <c r="F22" s="309"/>
      <c r="G22" s="309"/>
      <c r="H22" s="309"/>
      <c r="I22" s="309"/>
    </row>
    <row r="23" spans="1:9" x14ac:dyDescent="0.25">
      <c r="A23" s="309"/>
      <c r="B23" s="309"/>
      <c r="C23" s="309"/>
      <c r="D23" s="309"/>
      <c r="E23" s="309"/>
      <c r="F23" s="309"/>
      <c r="G23" s="309"/>
      <c r="H23" s="309"/>
      <c r="I23" s="309"/>
    </row>
    <row r="24" spans="1:9" ht="72" customHeight="1" x14ac:dyDescent="0.25">
      <c r="A24" s="309"/>
      <c r="B24" s="309"/>
      <c r="C24" s="309"/>
      <c r="D24" s="309"/>
      <c r="E24" s="309"/>
      <c r="F24" s="309"/>
      <c r="G24" s="309"/>
      <c r="H24" s="309"/>
      <c r="I24" s="309"/>
    </row>
    <row r="25" spans="1:9" ht="27" customHeight="1" x14ac:dyDescent="0.25">
      <c r="A25" s="457" t="s">
        <v>332</v>
      </c>
      <c r="B25" s="458"/>
      <c r="C25" s="459" t="s">
        <v>333</v>
      </c>
      <c r="D25" s="460"/>
      <c r="E25" s="460"/>
      <c r="F25" s="461" t="s">
        <v>334</v>
      </c>
      <c r="G25" s="462"/>
      <c r="H25" s="462"/>
      <c r="I25" s="463"/>
    </row>
    <row r="26" spans="1:9" x14ac:dyDescent="0.25">
      <c r="A26" s="367"/>
      <c r="B26" s="370"/>
      <c r="C26" s="385"/>
      <c r="D26" s="357"/>
      <c r="E26" s="446"/>
      <c r="F26" s="449"/>
      <c r="G26" s="357"/>
      <c r="H26" s="357"/>
      <c r="I26" s="446"/>
    </row>
    <row r="27" spans="1:9" x14ac:dyDescent="0.25">
      <c r="A27" s="309"/>
      <c r="B27" s="370"/>
      <c r="C27" s="447"/>
      <c r="D27" s="289"/>
      <c r="E27" s="358"/>
      <c r="F27" s="447"/>
      <c r="G27" s="289"/>
      <c r="H27" s="289"/>
      <c r="I27" s="358"/>
    </row>
    <row r="28" spans="1:9" x14ac:dyDescent="0.25">
      <c r="A28" s="309"/>
      <c r="B28" s="370"/>
      <c r="C28" s="447"/>
      <c r="D28" s="289"/>
      <c r="E28" s="358"/>
      <c r="F28" s="447"/>
      <c r="G28" s="289"/>
      <c r="H28" s="289"/>
      <c r="I28" s="358"/>
    </row>
    <row r="29" spans="1:9" x14ac:dyDescent="0.25">
      <c r="A29" s="309"/>
      <c r="B29" s="370"/>
      <c r="C29" s="447"/>
      <c r="D29" s="289"/>
      <c r="E29" s="358"/>
      <c r="F29" s="447"/>
      <c r="G29" s="289"/>
      <c r="H29" s="289"/>
      <c r="I29" s="358"/>
    </row>
    <row r="30" spans="1:9" x14ac:dyDescent="0.25">
      <c r="A30" s="309"/>
      <c r="B30" s="370"/>
      <c r="C30" s="447"/>
      <c r="D30" s="289"/>
      <c r="E30" s="358"/>
      <c r="F30" s="447"/>
      <c r="G30" s="289"/>
      <c r="H30" s="289"/>
      <c r="I30" s="358"/>
    </row>
    <row r="31" spans="1:9" x14ac:dyDescent="0.25">
      <c r="A31" s="309"/>
      <c r="B31" s="370"/>
      <c r="C31" s="447"/>
      <c r="D31" s="289"/>
      <c r="E31" s="358"/>
      <c r="F31" s="447"/>
      <c r="G31" s="289"/>
      <c r="H31" s="289"/>
      <c r="I31" s="358"/>
    </row>
    <row r="32" spans="1:9" ht="96.75" customHeight="1" x14ac:dyDescent="0.25">
      <c r="A32" s="309"/>
      <c r="B32" s="370"/>
      <c r="C32" s="448"/>
      <c r="D32" s="361"/>
      <c r="E32" s="362"/>
      <c r="F32" s="448"/>
      <c r="G32" s="361"/>
      <c r="H32" s="361"/>
      <c r="I32" s="362"/>
    </row>
    <row r="33" spans="1:9" ht="27" customHeight="1" x14ac:dyDescent="0.25">
      <c r="A33" s="457" t="s">
        <v>335</v>
      </c>
      <c r="B33" s="458"/>
      <c r="C33" s="464" t="s">
        <v>336</v>
      </c>
      <c r="D33" s="444"/>
      <c r="E33" s="444"/>
      <c r="F33" s="464" t="s">
        <v>337</v>
      </c>
      <c r="G33" s="444"/>
      <c r="H33" s="444"/>
      <c r="I33" s="445"/>
    </row>
    <row r="34" spans="1:9" x14ac:dyDescent="0.25">
      <c r="A34" s="385"/>
      <c r="B34" s="446"/>
      <c r="C34" s="449"/>
      <c r="D34" s="357"/>
      <c r="E34" s="357"/>
      <c r="F34" s="449"/>
      <c r="G34" s="357"/>
      <c r="H34" s="357"/>
      <c r="I34" s="446"/>
    </row>
    <row r="35" spans="1:9" x14ac:dyDescent="0.25">
      <c r="A35" s="447"/>
      <c r="B35" s="358"/>
      <c r="C35" s="447"/>
      <c r="D35" s="327"/>
      <c r="E35" s="327"/>
      <c r="F35" s="447"/>
      <c r="G35" s="289"/>
      <c r="H35" s="289"/>
      <c r="I35" s="358"/>
    </row>
    <row r="36" spans="1:9" x14ac:dyDescent="0.25">
      <c r="A36" s="447"/>
      <c r="B36" s="358"/>
      <c r="C36" s="447"/>
      <c r="D36" s="327"/>
      <c r="E36" s="327"/>
      <c r="F36" s="447"/>
      <c r="G36" s="289"/>
      <c r="H36" s="289"/>
      <c r="I36" s="358"/>
    </row>
    <row r="37" spans="1:9" x14ac:dyDescent="0.25">
      <c r="A37" s="447"/>
      <c r="B37" s="358"/>
      <c r="C37" s="447"/>
      <c r="D37" s="327"/>
      <c r="E37" s="327"/>
      <c r="F37" s="447"/>
      <c r="G37" s="289"/>
      <c r="H37" s="289"/>
      <c r="I37" s="358"/>
    </row>
    <row r="38" spans="1:9" x14ac:dyDescent="0.25">
      <c r="A38" s="447"/>
      <c r="B38" s="358"/>
      <c r="C38" s="447"/>
      <c r="D38" s="327"/>
      <c r="E38" s="327"/>
      <c r="F38" s="447"/>
      <c r="G38" s="289"/>
      <c r="H38" s="289"/>
      <c r="I38" s="358"/>
    </row>
    <row r="39" spans="1:9" x14ac:dyDescent="0.25">
      <c r="A39" s="447"/>
      <c r="B39" s="358"/>
      <c r="C39" s="447"/>
      <c r="D39" s="327"/>
      <c r="E39" s="327"/>
      <c r="F39" s="447"/>
      <c r="G39" s="289"/>
      <c r="H39" s="289"/>
      <c r="I39" s="358"/>
    </row>
    <row r="40" spans="1:9" x14ac:dyDescent="0.25">
      <c r="A40" s="447"/>
      <c r="B40" s="358"/>
      <c r="C40" s="447"/>
      <c r="D40" s="327"/>
      <c r="E40" s="327"/>
      <c r="F40" s="447"/>
      <c r="G40" s="289"/>
      <c r="H40" s="289"/>
      <c r="I40" s="358"/>
    </row>
    <row r="41" spans="1:9" x14ac:dyDescent="0.25">
      <c r="A41" s="447"/>
      <c r="B41" s="358"/>
      <c r="C41" s="447"/>
      <c r="D41" s="327"/>
      <c r="E41" s="327"/>
      <c r="F41" s="447"/>
      <c r="G41" s="289"/>
      <c r="H41" s="289"/>
      <c r="I41" s="358"/>
    </row>
    <row r="42" spans="1:9" x14ac:dyDescent="0.25">
      <c r="A42" s="447"/>
      <c r="B42" s="358"/>
      <c r="C42" s="447"/>
      <c r="D42" s="327"/>
      <c r="E42" s="327"/>
      <c r="F42" s="447"/>
      <c r="G42" s="289"/>
      <c r="H42" s="289"/>
      <c r="I42" s="358"/>
    </row>
    <row r="43" spans="1:9" x14ac:dyDescent="0.25">
      <c r="A43" s="447"/>
      <c r="B43" s="358"/>
      <c r="C43" s="447"/>
      <c r="D43" s="327"/>
      <c r="E43" s="327"/>
      <c r="F43" s="447"/>
      <c r="G43" s="289"/>
      <c r="H43" s="289"/>
      <c r="I43" s="358"/>
    </row>
    <row r="44" spans="1:9" ht="30" customHeight="1" x14ac:dyDescent="0.25">
      <c r="A44" s="448"/>
      <c r="B44" s="362"/>
      <c r="C44" s="448"/>
      <c r="D44" s="361"/>
      <c r="E44" s="361"/>
      <c r="F44" s="448"/>
      <c r="G44" s="361"/>
      <c r="H44" s="361"/>
      <c r="I44" s="362"/>
    </row>
    <row r="45" spans="1:9" ht="18.75" x14ac:dyDescent="0.3">
      <c r="A45" s="450" t="s">
        <v>338</v>
      </c>
      <c r="B45" s="320"/>
      <c r="C45" s="451" t="s">
        <v>339</v>
      </c>
      <c r="D45" s="444"/>
      <c r="E45" s="444"/>
      <c r="F45" s="453" t="s">
        <v>340</v>
      </c>
      <c r="G45" s="454"/>
      <c r="H45" s="454"/>
      <c r="I45" s="455"/>
    </row>
    <row r="46" spans="1:9" x14ac:dyDescent="0.25">
      <c r="A46" s="385"/>
      <c r="B46" s="446"/>
      <c r="C46" s="449"/>
      <c r="D46" s="357"/>
      <c r="E46" s="357"/>
      <c r="F46" s="449"/>
      <c r="G46" s="357"/>
      <c r="H46" s="357"/>
      <c r="I46" s="446"/>
    </row>
    <row r="47" spans="1:9" x14ac:dyDescent="0.25">
      <c r="A47" s="447"/>
      <c r="B47" s="358"/>
      <c r="C47" s="447"/>
      <c r="D47" s="327"/>
      <c r="E47" s="327"/>
      <c r="F47" s="447"/>
      <c r="G47" s="289"/>
      <c r="H47" s="289"/>
      <c r="I47" s="358"/>
    </row>
    <row r="48" spans="1:9" x14ac:dyDescent="0.25">
      <c r="A48" s="447"/>
      <c r="B48" s="358"/>
      <c r="C48" s="447"/>
      <c r="D48" s="327"/>
      <c r="E48" s="327"/>
      <c r="F48" s="447"/>
      <c r="G48" s="289"/>
      <c r="H48" s="289"/>
      <c r="I48" s="358"/>
    </row>
    <row r="49" spans="1:9" x14ac:dyDescent="0.25">
      <c r="A49" s="447"/>
      <c r="B49" s="358"/>
      <c r="C49" s="447"/>
      <c r="D49" s="327"/>
      <c r="E49" s="327"/>
      <c r="F49" s="447"/>
      <c r="G49" s="289"/>
      <c r="H49" s="289"/>
      <c r="I49" s="358"/>
    </row>
    <row r="50" spans="1:9" x14ac:dyDescent="0.25">
      <c r="A50" s="447"/>
      <c r="B50" s="358"/>
      <c r="C50" s="447"/>
      <c r="D50" s="327"/>
      <c r="E50" s="327"/>
      <c r="F50" s="447"/>
      <c r="G50" s="289"/>
      <c r="H50" s="289"/>
      <c r="I50" s="358"/>
    </row>
    <row r="51" spans="1:9" x14ac:dyDescent="0.25">
      <c r="A51" s="447"/>
      <c r="B51" s="358"/>
      <c r="C51" s="447"/>
      <c r="D51" s="327"/>
      <c r="E51" s="327"/>
      <c r="F51" s="447"/>
      <c r="G51" s="289"/>
      <c r="H51" s="289"/>
      <c r="I51" s="358"/>
    </row>
    <row r="52" spans="1:9" x14ac:dyDescent="0.25">
      <c r="A52" s="447"/>
      <c r="B52" s="358"/>
      <c r="C52" s="447"/>
      <c r="D52" s="327"/>
      <c r="E52" s="327"/>
      <c r="F52" s="447"/>
      <c r="G52" s="289"/>
      <c r="H52" s="289"/>
      <c r="I52" s="358"/>
    </row>
    <row r="53" spans="1:9" x14ac:dyDescent="0.25">
      <c r="A53" s="447"/>
      <c r="B53" s="358"/>
      <c r="C53" s="447"/>
      <c r="D53" s="327"/>
      <c r="E53" s="327"/>
      <c r="F53" s="447"/>
      <c r="G53" s="289"/>
      <c r="H53" s="289"/>
      <c r="I53" s="358"/>
    </row>
    <row r="54" spans="1:9" x14ac:dyDescent="0.25">
      <c r="A54" s="447"/>
      <c r="B54" s="358"/>
      <c r="C54" s="447"/>
      <c r="D54" s="327"/>
      <c r="E54" s="327"/>
      <c r="F54" s="447"/>
      <c r="G54" s="289"/>
      <c r="H54" s="289"/>
      <c r="I54" s="358"/>
    </row>
    <row r="55" spans="1:9" x14ac:dyDescent="0.25">
      <c r="A55" s="447"/>
      <c r="B55" s="358"/>
      <c r="C55" s="447"/>
      <c r="D55" s="327"/>
      <c r="E55" s="327"/>
      <c r="F55" s="447"/>
      <c r="G55" s="289"/>
      <c r="H55" s="289"/>
      <c r="I55" s="358"/>
    </row>
    <row r="56" spans="1:9" x14ac:dyDescent="0.25">
      <c r="A56" s="448"/>
      <c r="B56" s="362"/>
      <c r="C56" s="448"/>
      <c r="D56" s="361"/>
      <c r="E56" s="361"/>
      <c r="F56" s="448"/>
      <c r="G56" s="361"/>
      <c r="H56" s="361"/>
      <c r="I56" s="362"/>
    </row>
    <row r="57" spans="1:9" ht="18.75" x14ac:dyDescent="0.3">
      <c r="A57" s="450" t="s">
        <v>341</v>
      </c>
      <c r="B57" s="320"/>
      <c r="C57" s="451" t="s">
        <v>342</v>
      </c>
      <c r="D57" s="444"/>
      <c r="E57" s="444"/>
      <c r="F57" s="453" t="s">
        <v>343</v>
      </c>
      <c r="G57" s="454"/>
      <c r="H57" s="454"/>
      <c r="I57" s="455"/>
    </row>
    <row r="58" spans="1:9" x14ac:dyDescent="0.25">
      <c r="A58" s="385"/>
      <c r="B58" s="446"/>
      <c r="C58" s="449"/>
      <c r="D58" s="357"/>
      <c r="E58" s="357"/>
      <c r="F58" s="449"/>
      <c r="G58" s="357"/>
      <c r="H58" s="357"/>
      <c r="I58" s="446"/>
    </row>
    <row r="59" spans="1:9" x14ac:dyDescent="0.25">
      <c r="A59" s="447"/>
      <c r="B59" s="358"/>
      <c r="C59" s="447"/>
      <c r="D59" s="327"/>
      <c r="E59" s="327"/>
      <c r="F59" s="447"/>
      <c r="G59" s="289"/>
      <c r="H59" s="289"/>
      <c r="I59" s="358"/>
    </row>
    <row r="60" spans="1:9" x14ac:dyDescent="0.25">
      <c r="A60" s="447"/>
      <c r="B60" s="358"/>
      <c r="C60" s="447"/>
      <c r="D60" s="327"/>
      <c r="E60" s="327"/>
      <c r="F60" s="447"/>
      <c r="G60" s="289"/>
      <c r="H60" s="289"/>
      <c r="I60" s="358"/>
    </row>
    <row r="61" spans="1:9" x14ac:dyDescent="0.25">
      <c r="A61" s="447"/>
      <c r="B61" s="358"/>
      <c r="C61" s="447"/>
      <c r="D61" s="327"/>
      <c r="E61" s="327"/>
      <c r="F61" s="447"/>
      <c r="G61" s="289"/>
      <c r="H61" s="289"/>
      <c r="I61" s="358"/>
    </row>
    <row r="62" spans="1:9" x14ac:dyDescent="0.25">
      <c r="A62" s="447"/>
      <c r="B62" s="358"/>
      <c r="C62" s="447"/>
      <c r="D62" s="327"/>
      <c r="E62" s="327"/>
      <c r="F62" s="447"/>
      <c r="G62" s="289"/>
      <c r="H62" s="289"/>
      <c r="I62" s="358"/>
    </row>
    <row r="63" spans="1:9" x14ac:dyDescent="0.25">
      <c r="A63" s="447"/>
      <c r="B63" s="358"/>
      <c r="C63" s="447"/>
      <c r="D63" s="327"/>
      <c r="E63" s="327"/>
      <c r="F63" s="447"/>
      <c r="G63" s="289"/>
      <c r="H63" s="289"/>
      <c r="I63" s="358"/>
    </row>
    <row r="64" spans="1:9" x14ac:dyDescent="0.25">
      <c r="A64" s="447"/>
      <c r="B64" s="358"/>
      <c r="C64" s="447"/>
      <c r="D64" s="327"/>
      <c r="E64" s="327"/>
      <c r="F64" s="447"/>
      <c r="G64" s="289"/>
      <c r="H64" s="289"/>
      <c r="I64" s="358"/>
    </row>
    <row r="65" spans="1:9" x14ac:dyDescent="0.25">
      <c r="A65" s="447"/>
      <c r="B65" s="358"/>
      <c r="C65" s="447"/>
      <c r="D65" s="327"/>
      <c r="E65" s="327"/>
      <c r="F65" s="447"/>
      <c r="G65" s="289"/>
      <c r="H65" s="289"/>
      <c r="I65" s="358"/>
    </row>
    <row r="66" spans="1:9" x14ac:dyDescent="0.25">
      <c r="A66" s="447"/>
      <c r="B66" s="358"/>
      <c r="C66" s="447"/>
      <c r="D66" s="327"/>
      <c r="E66" s="327"/>
      <c r="F66" s="447"/>
      <c r="G66" s="289"/>
      <c r="H66" s="289"/>
      <c r="I66" s="358"/>
    </row>
    <row r="67" spans="1:9" x14ac:dyDescent="0.25">
      <c r="A67" s="447"/>
      <c r="B67" s="358"/>
      <c r="C67" s="447"/>
      <c r="D67" s="327"/>
      <c r="E67" s="327"/>
      <c r="F67" s="447"/>
      <c r="G67" s="289"/>
      <c r="H67" s="289"/>
      <c r="I67" s="358"/>
    </row>
    <row r="68" spans="1:9" x14ac:dyDescent="0.25">
      <c r="A68" s="448"/>
      <c r="B68" s="362"/>
      <c r="C68" s="448"/>
      <c r="D68" s="361"/>
      <c r="E68" s="361"/>
      <c r="F68" s="448"/>
      <c r="G68" s="361"/>
      <c r="H68" s="361"/>
      <c r="I68" s="362"/>
    </row>
    <row r="69" spans="1:9" ht="18.75" x14ac:dyDescent="0.3">
      <c r="A69" s="450" t="s">
        <v>345</v>
      </c>
      <c r="B69" s="320"/>
      <c r="C69" s="451" t="s">
        <v>344</v>
      </c>
      <c r="D69" s="444"/>
      <c r="E69" s="444"/>
      <c r="F69" s="452"/>
      <c r="G69" s="444"/>
      <c r="H69" s="444"/>
      <c r="I69" s="445"/>
    </row>
  </sheetData>
  <mergeCells count="33">
    <mergeCell ref="C45:E45"/>
    <mergeCell ref="F45:I45"/>
    <mergeCell ref="A45:B45"/>
    <mergeCell ref="A33:B33"/>
    <mergeCell ref="A34:B44"/>
    <mergeCell ref="C33:E33"/>
    <mergeCell ref="F33:I33"/>
    <mergeCell ref="C34:E44"/>
    <mergeCell ref="F34:I44"/>
    <mergeCell ref="A25:B25"/>
    <mergeCell ref="C25:E25"/>
    <mergeCell ref="F25:I25"/>
    <mergeCell ref="A26:B32"/>
    <mergeCell ref="C26:E32"/>
    <mergeCell ref="F26:I32"/>
    <mergeCell ref="A1:H1"/>
    <mergeCell ref="A2:F2"/>
    <mergeCell ref="G2:H2"/>
    <mergeCell ref="A18:B24"/>
    <mergeCell ref="C18:E24"/>
    <mergeCell ref="F18:I24"/>
    <mergeCell ref="A46:B56"/>
    <mergeCell ref="C46:E56"/>
    <mergeCell ref="F46:I56"/>
    <mergeCell ref="A57:B57"/>
    <mergeCell ref="C57:E57"/>
    <mergeCell ref="F57:I57"/>
    <mergeCell ref="A58:B68"/>
    <mergeCell ref="C58:E68"/>
    <mergeCell ref="F58:I68"/>
    <mergeCell ref="A69:B69"/>
    <mergeCell ref="C69:E69"/>
    <mergeCell ref="F69:I6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77"/>
  <sheetViews>
    <sheetView zoomScaleNormal="100" workbookViewId="0">
      <selection activeCell="C10" sqref="C10"/>
    </sheetView>
  </sheetViews>
  <sheetFormatPr defaultRowHeight="15" x14ac:dyDescent="0.25"/>
  <cols>
    <col min="1" max="1" width="37.85546875" style="1" customWidth="1"/>
    <col min="2" max="2" width="14.28515625" style="1" customWidth="1"/>
    <col min="3" max="3" width="17.7109375" style="1" customWidth="1"/>
    <col min="4" max="4" width="15.28515625" style="1" customWidth="1"/>
    <col min="5" max="5" width="13.42578125" style="1" customWidth="1"/>
    <col min="6" max="6" width="11.7109375" style="1" customWidth="1"/>
    <col min="7" max="7" width="9.28515625" style="1" customWidth="1"/>
    <col min="8" max="8" width="10.140625" style="1" customWidth="1"/>
    <col min="9" max="256" width="9.140625" style="1"/>
    <col min="257" max="257" width="37.85546875" style="1" customWidth="1"/>
    <col min="258" max="258" width="14.28515625" style="1" customWidth="1"/>
    <col min="259" max="259" width="17.7109375" style="1" customWidth="1"/>
    <col min="260" max="260" width="15.28515625" style="1" customWidth="1"/>
    <col min="261" max="261" width="9.140625" style="1"/>
    <col min="262" max="262" width="11.7109375" style="1" customWidth="1"/>
    <col min="263" max="263" width="9.28515625" style="1" customWidth="1"/>
    <col min="264" max="264" width="10.140625" style="1" customWidth="1"/>
    <col min="265" max="512" width="9.140625" style="1"/>
    <col min="513" max="513" width="37.85546875" style="1" customWidth="1"/>
    <col min="514" max="514" width="14.28515625" style="1" customWidth="1"/>
    <col min="515" max="515" width="17.7109375" style="1" customWidth="1"/>
    <col min="516" max="516" width="15.28515625" style="1" customWidth="1"/>
    <col min="517" max="517" width="9.140625" style="1"/>
    <col min="518" max="518" width="11.7109375" style="1" customWidth="1"/>
    <col min="519" max="519" width="9.28515625" style="1" customWidth="1"/>
    <col min="520" max="520" width="10.140625" style="1" customWidth="1"/>
    <col min="521" max="768" width="9.140625" style="1"/>
    <col min="769" max="769" width="37.85546875" style="1" customWidth="1"/>
    <col min="770" max="770" width="14.28515625" style="1" customWidth="1"/>
    <col min="771" max="771" width="17.7109375" style="1" customWidth="1"/>
    <col min="772" max="772" width="15.28515625" style="1" customWidth="1"/>
    <col min="773" max="773" width="9.140625" style="1"/>
    <col min="774" max="774" width="11.7109375" style="1" customWidth="1"/>
    <col min="775" max="775" width="9.28515625" style="1" customWidth="1"/>
    <col min="776" max="776" width="10.140625" style="1" customWidth="1"/>
    <col min="777" max="1024" width="9.140625" style="1"/>
    <col min="1025" max="1025" width="37.85546875" style="1" customWidth="1"/>
    <col min="1026" max="1026" width="14.28515625" style="1" customWidth="1"/>
    <col min="1027" max="1027" width="17.7109375" style="1" customWidth="1"/>
    <col min="1028" max="1028" width="15.28515625" style="1" customWidth="1"/>
    <col min="1029" max="1029" width="9.140625" style="1"/>
    <col min="1030" max="1030" width="11.7109375" style="1" customWidth="1"/>
    <col min="1031" max="1031" width="9.28515625" style="1" customWidth="1"/>
    <col min="1032" max="1032" width="10.140625" style="1" customWidth="1"/>
    <col min="1033" max="1280" width="9.140625" style="1"/>
    <col min="1281" max="1281" width="37.85546875" style="1" customWidth="1"/>
    <col min="1282" max="1282" width="14.28515625" style="1" customWidth="1"/>
    <col min="1283" max="1283" width="17.7109375" style="1" customWidth="1"/>
    <col min="1284" max="1284" width="15.28515625" style="1" customWidth="1"/>
    <col min="1285" max="1285" width="9.140625" style="1"/>
    <col min="1286" max="1286" width="11.7109375" style="1" customWidth="1"/>
    <col min="1287" max="1287" width="9.28515625" style="1" customWidth="1"/>
    <col min="1288" max="1288" width="10.140625" style="1" customWidth="1"/>
    <col min="1289" max="1536" width="9.140625" style="1"/>
    <col min="1537" max="1537" width="37.85546875" style="1" customWidth="1"/>
    <col min="1538" max="1538" width="14.28515625" style="1" customWidth="1"/>
    <col min="1539" max="1539" width="17.7109375" style="1" customWidth="1"/>
    <col min="1540" max="1540" width="15.28515625" style="1" customWidth="1"/>
    <col min="1541" max="1541" width="9.140625" style="1"/>
    <col min="1542" max="1542" width="11.7109375" style="1" customWidth="1"/>
    <col min="1543" max="1543" width="9.28515625" style="1" customWidth="1"/>
    <col min="1544" max="1544" width="10.140625" style="1" customWidth="1"/>
    <col min="1545" max="1792" width="9.140625" style="1"/>
    <col min="1793" max="1793" width="37.85546875" style="1" customWidth="1"/>
    <col min="1794" max="1794" width="14.28515625" style="1" customWidth="1"/>
    <col min="1795" max="1795" width="17.7109375" style="1" customWidth="1"/>
    <col min="1796" max="1796" width="15.28515625" style="1" customWidth="1"/>
    <col min="1797" max="1797" width="9.140625" style="1"/>
    <col min="1798" max="1798" width="11.7109375" style="1" customWidth="1"/>
    <col min="1799" max="1799" width="9.28515625" style="1" customWidth="1"/>
    <col min="1800" max="1800" width="10.140625" style="1" customWidth="1"/>
    <col min="1801" max="2048" width="9.140625" style="1"/>
    <col min="2049" max="2049" width="37.85546875" style="1" customWidth="1"/>
    <col min="2050" max="2050" width="14.28515625" style="1" customWidth="1"/>
    <col min="2051" max="2051" width="17.7109375" style="1" customWidth="1"/>
    <col min="2052" max="2052" width="15.28515625" style="1" customWidth="1"/>
    <col min="2053" max="2053" width="9.140625" style="1"/>
    <col min="2054" max="2054" width="11.7109375" style="1" customWidth="1"/>
    <col min="2055" max="2055" width="9.28515625" style="1" customWidth="1"/>
    <col min="2056" max="2056" width="10.140625" style="1" customWidth="1"/>
    <col min="2057" max="2304" width="9.140625" style="1"/>
    <col min="2305" max="2305" width="37.85546875" style="1" customWidth="1"/>
    <col min="2306" max="2306" width="14.28515625" style="1" customWidth="1"/>
    <col min="2307" max="2307" width="17.7109375" style="1" customWidth="1"/>
    <col min="2308" max="2308" width="15.28515625" style="1" customWidth="1"/>
    <col min="2309" max="2309" width="9.140625" style="1"/>
    <col min="2310" max="2310" width="11.7109375" style="1" customWidth="1"/>
    <col min="2311" max="2311" width="9.28515625" style="1" customWidth="1"/>
    <col min="2312" max="2312" width="10.140625" style="1" customWidth="1"/>
    <col min="2313" max="2560" width="9.140625" style="1"/>
    <col min="2561" max="2561" width="37.85546875" style="1" customWidth="1"/>
    <col min="2562" max="2562" width="14.28515625" style="1" customWidth="1"/>
    <col min="2563" max="2563" width="17.7109375" style="1" customWidth="1"/>
    <col min="2564" max="2564" width="15.28515625" style="1" customWidth="1"/>
    <col min="2565" max="2565" width="9.140625" style="1"/>
    <col min="2566" max="2566" width="11.7109375" style="1" customWidth="1"/>
    <col min="2567" max="2567" width="9.28515625" style="1" customWidth="1"/>
    <col min="2568" max="2568" width="10.140625" style="1" customWidth="1"/>
    <col min="2569" max="2816" width="9.140625" style="1"/>
    <col min="2817" max="2817" width="37.85546875" style="1" customWidth="1"/>
    <col min="2818" max="2818" width="14.28515625" style="1" customWidth="1"/>
    <col min="2819" max="2819" width="17.7109375" style="1" customWidth="1"/>
    <col min="2820" max="2820" width="15.28515625" style="1" customWidth="1"/>
    <col min="2821" max="2821" width="9.140625" style="1"/>
    <col min="2822" max="2822" width="11.7109375" style="1" customWidth="1"/>
    <col min="2823" max="2823" width="9.28515625" style="1" customWidth="1"/>
    <col min="2824" max="2824" width="10.140625" style="1" customWidth="1"/>
    <col min="2825" max="3072" width="9.140625" style="1"/>
    <col min="3073" max="3073" width="37.85546875" style="1" customWidth="1"/>
    <col min="3074" max="3074" width="14.28515625" style="1" customWidth="1"/>
    <col min="3075" max="3075" width="17.7109375" style="1" customWidth="1"/>
    <col min="3076" max="3076" width="15.28515625" style="1" customWidth="1"/>
    <col min="3077" max="3077" width="9.140625" style="1"/>
    <col min="3078" max="3078" width="11.7109375" style="1" customWidth="1"/>
    <col min="3079" max="3079" width="9.28515625" style="1" customWidth="1"/>
    <col min="3080" max="3080" width="10.140625" style="1" customWidth="1"/>
    <col min="3081" max="3328" width="9.140625" style="1"/>
    <col min="3329" max="3329" width="37.85546875" style="1" customWidth="1"/>
    <col min="3330" max="3330" width="14.28515625" style="1" customWidth="1"/>
    <col min="3331" max="3331" width="17.7109375" style="1" customWidth="1"/>
    <col min="3332" max="3332" width="15.28515625" style="1" customWidth="1"/>
    <col min="3333" max="3333" width="9.140625" style="1"/>
    <col min="3334" max="3334" width="11.7109375" style="1" customWidth="1"/>
    <col min="3335" max="3335" width="9.28515625" style="1" customWidth="1"/>
    <col min="3336" max="3336" width="10.140625" style="1" customWidth="1"/>
    <col min="3337" max="3584" width="9.140625" style="1"/>
    <col min="3585" max="3585" width="37.85546875" style="1" customWidth="1"/>
    <col min="3586" max="3586" width="14.28515625" style="1" customWidth="1"/>
    <col min="3587" max="3587" width="17.7109375" style="1" customWidth="1"/>
    <col min="3588" max="3588" width="15.28515625" style="1" customWidth="1"/>
    <col min="3589" max="3589" width="9.140625" style="1"/>
    <col min="3590" max="3590" width="11.7109375" style="1" customWidth="1"/>
    <col min="3591" max="3591" width="9.28515625" style="1" customWidth="1"/>
    <col min="3592" max="3592" width="10.140625" style="1" customWidth="1"/>
    <col min="3593" max="3840" width="9.140625" style="1"/>
    <col min="3841" max="3841" width="37.85546875" style="1" customWidth="1"/>
    <col min="3842" max="3842" width="14.28515625" style="1" customWidth="1"/>
    <col min="3843" max="3843" width="17.7109375" style="1" customWidth="1"/>
    <col min="3844" max="3844" width="15.28515625" style="1" customWidth="1"/>
    <col min="3845" max="3845" width="9.140625" style="1"/>
    <col min="3846" max="3846" width="11.7109375" style="1" customWidth="1"/>
    <col min="3847" max="3847" width="9.28515625" style="1" customWidth="1"/>
    <col min="3848" max="3848" width="10.140625" style="1" customWidth="1"/>
    <col min="3849" max="4096" width="9.140625" style="1"/>
    <col min="4097" max="4097" width="37.85546875" style="1" customWidth="1"/>
    <col min="4098" max="4098" width="14.28515625" style="1" customWidth="1"/>
    <col min="4099" max="4099" width="17.7109375" style="1" customWidth="1"/>
    <col min="4100" max="4100" width="15.28515625" style="1" customWidth="1"/>
    <col min="4101" max="4101" width="9.140625" style="1"/>
    <col min="4102" max="4102" width="11.7109375" style="1" customWidth="1"/>
    <col min="4103" max="4103" width="9.28515625" style="1" customWidth="1"/>
    <col min="4104" max="4104" width="10.140625" style="1" customWidth="1"/>
    <col min="4105" max="4352" width="9.140625" style="1"/>
    <col min="4353" max="4353" width="37.85546875" style="1" customWidth="1"/>
    <col min="4354" max="4354" width="14.28515625" style="1" customWidth="1"/>
    <col min="4355" max="4355" width="17.7109375" style="1" customWidth="1"/>
    <col min="4356" max="4356" width="15.28515625" style="1" customWidth="1"/>
    <col min="4357" max="4357" width="9.140625" style="1"/>
    <col min="4358" max="4358" width="11.7109375" style="1" customWidth="1"/>
    <col min="4359" max="4359" width="9.28515625" style="1" customWidth="1"/>
    <col min="4360" max="4360" width="10.140625" style="1" customWidth="1"/>
    <col min="4361" max="4608" width="9.140625" style="1"/>
    <col min="4609" max="4609" width="37.85546875" style="1" customWidth="1"/>
    <col min="4610" max="4610" width="14.28515625" style="1" customWidth="1"/>
    <col min="4611" max="4611" width="17.7109375" style="1" customWidth="1"/>
    <col min="4612" max="4612" width="15.28515625" style="1" customWidth="1"/>
    <col min="4613" max="4613" width="9.140625" style="1"/>
    <col min="4614" max="4614" width="11.7109375" style="1" customWidth="1"/>
    <col min="4615" max="4615" width="9.28515625" style="1" customWidth="1"/>
    <col min="4616" max="4616" width="10.140625" style="1" customWidth="1"/>
    <col min="4617" max="4864" width="9.140625" style="1"/>
    <col min="4865" max="4865" width="37.85546875" style="1" customWidth="1"/>
    <col min="4866" max="4866" width="14.28515625" style="1" customWidth="1"/>
    <col min="4867" max="4867" width="17.7109375" style="1" customWidth="1"/>
    <col min="4868" max="4868" width="15.28515625" style="1" customWidth="1"/>
    <col min="4869" max="4869" width="9.140625" style="1"/>
    <col min="4870" max="4870" width="11.7109375" style="1" customWidth="1"/>
    <col min="4871" max="4871" width="9.28515625" style="1" customWidth="1"/>
    <col min="4872" max="4872" width="10.140625" style="1" customWidth="1"/>
    <col min="4873" max="5120" width="9.140625" style="1"/>
    <col min="5121" max="5121" width="37.85546875" style="1" customWidth="1"/>
    <col min="5122" max="5122" width="14.28515625" style="1" customWidth="1"/>
    <col min="5123" max="5123" width="17.7109375" style="1" customWidth="1"/>
    <col min="5124" max="5124" width="15.28515625" style="1" customWidth="1"/>
    <col min="5125" max="5125" width="9.140625" style="1"/>
    <col min="5126" max="5126" width="11.7109375" style="1" customWidth="1"/>
    <col min="5127" max="5127" width="9.28515625" style="1" customWidth="1"/>
    <col min="5128" max="5128" width="10.140625" style="1" customWidth="1"/>
    <col min="5129" max="5376" width="9.140625" style="1"/>
    <col min="5377" max="5377" width="37.85546875" style="1" customWidth="1"/>
    <col min="5378" max="5378" width="14.28515625" style="1" customWidth="1"/>
    <col min="5379" max="5379" width="17.7109375" style="1" customWidth="1"/>
    <col min="5380" max="5380" width="15.28515625" style="1" customWidth="1"/>
    <col min="5381" max="5381" width="9.140625" style="1"/>
    <col min="5382" max="5382" width="11.7109375" style="1" customWidth="1"/>
    <col min="5383" max="5383" width="9.28515625" style="1" customWidth="1"/>
    <col min="5384" max="5384" width="10.140625" style="1" customWidth="1"/>
    <col min="5385" max="5632" width="9.140625" style="1"/>
    <col min="5633" max="5633" width="37.85546875" style="1" customWidth="1"/>
    <col min="5634" max="5634" width="14.28515625" style="1" customWidth="1"/>
    <col min="5635" max="5635" width="17.7109375" style="1" customWidth="1"/>
    <col min="5636" max="5636" width="15.28515625" style="1" customWidth="1"/>
    <col min="5637" max="5637" width="9.140625" style="1"/>
    <col min="5638" max="5638" width="11.7109375" style="1" customWidth="1"/>
    <col min="5639" max="5639" width="9.28515625" style="1" customWidth="1"/>
    <col min="5640" max="5640" width="10.140625" style="1" customWidth="1"/>
    <col min="5641" max="5888" width="9.140625" style="1"/>
    <col min="5889" max="5889" width="37.85546875" style="1" customWidth="1"/>
    <col min="5890" max="5890" width="14.28515625" style="1" customWidth="1"/>
    <col min="5891" max="5891" width="17.7109375" style="1" customWidth="1"/>
    <col min="5892" max="5892" width="15.28515625" style="1" customWidth="1"/>
    <col min="5893" max="5893" width="9.140625" style="1"/>
    <col min="5894" max="5894" width="11.7109375" style="1" customWidth="1"/>
    <col min="5895" max="5895" width="9.28515625" style="1" customWidth="1"/>
    <col min="5896" max="5896" width="10.140625" style="1" customWidth="1"/>
    <col min="5897" max="6144" width="9.140625" style="1"/>
    <col min="6145" max="6145" width="37.85546875" style="1" customWidth="1"/>
    <col min="6146" max="6146" width="14.28515625" style="1" customWidth="1"/>
    <col min="6147" max="6147" width="17.7109375" style="1" customWidth="1"/>
    <col min="6148" max="6148" width="15.28515625" style="1" customWidth="1"/>
    <col min="6149" max="6149" width="9.140625" style="1"/>
    <col min="6150" max="6150" width="11.7109375" style="1" customWidth="1"/>
    <col min="6151" max="6151" width="9.28515625" style="1" customWidth="1"/>
    <col min="6152" max="6152" width="10.140625" style="1" customWidth="1"/>
    <col min="6153" max="6400" width="9.140625" style="1"/>
    <col min="6401" max="6401" width="37.85546875" style="1" customWidth="1"/>
    <col min="6402" max="6402" width="14.28515625" style="1" customWidth="1"/>
    <col min="6403" max="6403" width="17.7109375" style="1" customWidth="1"/>
    <col min="6404" max="6404" width="15.28515625" style="1" customWidth="1"/>
    <col min="6405" max="6405" width="9.140625" style="1"/>
    <col min="6406" max="6406" width="11.7109375" style="1" customWidth="1"/>
    <col min="6407" max="6407" width="9.28515625" style="1" customWidth="1"/>
    <col min="6408" max="6408" width="10.140625" style="1" customWidth="1"/>
    <col min="6409" max="6656" width="9.140625" style="1"/>
    <col min="6657" max="6657" width="37.85546875" style="1" customWidth="1"/>
    <col min="6658" max="6658" width="14.28515625" style="1" customWidth="1"/>
    <col min="6659" max="6659" width="17.7109375" style="1" customWidth="1"/>
    <col min="6660" max="6660" width="15.28515625" style="1" customWidth="1"/>
    <col min="6661" max="6661" width="9.140625" style="1"/>
    <col min="6662" max="6662" width="11.7109375" style="1" customWidth="1"/>
    <col min="6663" max="6663" width="9.28515625" style="1" customWidth="1"/>
    <col min="6664" max="6664" width="10.140625" style="1" customWidth="1"/>
    <col min="6665" max="6912" width="9.140625" style="1"/>
    <col min="6913" max="6913" width="37.85546875" style="1" customWidth="1"/>
    <col min="6914" max="6914" width="14.28515625" style="1" customWidth="1"/>
    <col min="6915" max="6915" width="17.7109375" style="1" customWidth="1"/>
    <col min="6916" max="6916" width="15.28515625" style="1" customWidth="1"/>
    <col min="6917" max="6917" width="9.140625" style="1"/>
    <col min="6918" max="6918" width="11.7109375" style="1" customWidth="1"/>
    <col min="6919" max="6919" width="9.28515625" style="1" customWidth="1"/>
    <col min="6920" max="6920" width="10.140625" style="1" customWidth="1"/>
    <col min="6921" max="7168" width="9.140625" style="1"/>
    <col min="7169" max="7169" width="37.85546875" style="1" customWidth="1"/>
    <col min="7170" max="7170" width="14.28515625" style="1" customWidth="1"/>
    <col min="7171" max="7171" width="17.7109375" style="1" customWidth="1"/>
    <col min="7172" max="7172" width="15.28515625" style="1" customWidth="1"/>
    <col min="7173" max="7173" width="9.140625" style="1"/>
    <col min="7174" max="7174" width="11.7109375" style="1" customWidth="1"/>
    <col min="7175" max="7175" width="9.28515625" style="1" customWidth="1"/>
    <col min="7176" max="7176" width="10.140625" style="1" customWidth="1"/>
    <col min="7177" max="7424" width="9.140625" style="1"/>
    <col min="7425" max="7425" width="37.85546875" style="1" customWidth="1"/>
    <col min="7426" max="7426" width="14.28515625" style="1" customWidth="1"/>
    <col min="7427" max="7427" width="17.7109375" style="1" customWidth="1"/>
    <col min="7428" max="7428" width="15.28515625" style="1" customWidth="1"/>
    <col min="7429" max="7429" width="9.140625" style="1"/>
    <col min="7430" max="7430" width="11.7109375" style="1" customWidth="1"/>
    <col min="7431" max="7431" width="9.28515625" style="1" customWidth="1"/>
    <col min="7432" max="7432" width="10.140625" style="1" customWidth="1"/>
    <col min="7433" max="7680" width="9.140625" style="1"/>
    <col min="7681" max="7681" width="37.85546875" style="1" customWidth="1"/>
    <col min="7682" max="7682" width="14.28515625" style="1" customWidth="1"/>
    <col min="7683" max="7683" width="17.7109375" style="1" customWidth="1"/>
    <col min="7684" max="7684" width="15.28515625" style="1" customWidth="1"/>
    <col min="7685" max="7685" width="9.140625" style="1"/>
    <col min="7686" max="7686" width="11.7109375" style="1" customWidth="1"/>
    <col min="7687" max="7687" width="9.28515625" style="1" customWidth="1"/>
    <col min="7688" max="7688" width="10.140625" style="1" customWidth="1"/>
    <col min="7689" max="7936" width="9.140625" style="1"/>
    <col min="7937" max="7937" width="37.85546875" style="1" customWidth="1"/>
    <col min="7938" max="7938" width="14.28515625" style="1" customWidth="1"/>
    <col min="7939" max="7939" width="17.7109375" style="1" customWidth="1"/>
    <col min="7940" max="7940" width="15.28515625" style="1" customWidth="1"/>
    <col min="7941" max="7941" width="9.140625" style="1"/>
    <col min="7942" max="7942" width="11.7109375" style="1" customWidth="1"/>
    <col min="7943" max="7943" width="9.28515625" style="1" customWidth="1"/>
    <col min="7944" max="7944" width="10.140625" style="1" customWidth="1"/>
    <col min="7945" max="8192" width="9.140625" style="1"/>
    <col min="8193" max="8193" width="37.85546875" style="1" customWidth="1"/>
    <col min="8194" max="8194" width="14.28515625" style="1" customWidth="1"/>
    <col min="8195" max="8195" width="17.7109375" style="1" customWidth="1"/>
    <col min="8196" max="8196" width="15.28515625" style="1" customWidth="1"/>
    <col min="8197" max="8197" width="9.140625" style="1"/>
    <col min="8198" max="8198" width="11.7109375" style="1" customWidth="1"/>
    <col min="8199" max="8199" width="9.28515625" style="1" customWidth="1"/>
    <col min="8200" max="8200" width="10.140625" style="1" customWidth="1"/>
    <col min="8201" max="8448" width="9.140625" style="1"/>
    <col min="8449" max="8449" width="37.85546875" style="1" customWidth="1"/>
    <col min="8450" max="8450" width="14.28515625" style="1" customWidth="1"/>
    <col min="8451" max="8451" width="17.7109375" style="1" customWidth="1"/>
    <col min="8452" max="8452" width="15.28515625" style="1" customWidth="1"/>
    <col min="8453" max="8453" width="9.140625" style="1"/>
    <col min="8454" max="8454" width="11.7109375" style="1" customWidth="1"/>
    <col min="8455" max="8455" width="9.28515625" style="1" customWidth="1"/>
    <col min="8456" max="8456" width="10.140625" style="1" customWidth="1"/>
    <col min="8457" max="8704" width="9.140625" style="1"/>
    <col min="8705" max="8705" width="37.85546875" style="1" customWidth="1"/>
    <col min="8706" max="8706" width="14.28515625" style="1" customWidth="1"/>
    <col min="8707" max="8707" width="17.7109375" style="1" customWidth="1"/>
    <col min="8708" max="8708" width="15.28515625" style="1" customWidth="1"/>
    <col min="8709" max="8709" width="9.140625" style="1"/>
    <col min="8710" max="8710" width="11.7109375" style="1" customWidth="1"/>
    <col min="8711" max="8711" width="9.28515625" style="1" customWidth="1"/>
    <col min="8712" max="8712" width="10.140625" style="1" customWidth="1"/>
    <col min="8713" max="8960" width="9.140625" style="1"/>
    <col min="8961" max="8961" width="37.85546875" style="1" customWidth="1"/>
    <col min="8962" max="8962" width="14.28515625" style="1" customWidth="1"/>
    <col min="8963" max="8963" width="17.7109375" style="1" customWidth="1"/>
    <col min="8964" max="8964" width="15.28515625" style="1" customWidth="1"/>
    <col min="8965" max="8965" width="9.140625" style="1"/>
    <col min="8966" max="8966" width="11.7109375" style="1" customWidth="1"/>
    <col min="8967" max="8967" width="9.28515625" style="1" customWidth="1"/>
    <col min="8968" max="8968" width="10.140625" style="1" customWidth="1"/>
    <col min="8969" max="9216" width="9.140625" style="1"/>
    <col min="9217" max="9217" width="37.85546875" style="1" customWidth="1"/>
    <col min="9218" max="9218" width="14.28515625" style="1" customWidth="1"/>
    <col min="9219" max="9219" width="17.7109375" style="1" customWidth="1"/>
    <col min="9220" max="9220" width="15.28515625" style="1" customWidth="1"/>
    <col min="9221" max="9221" width="9.140625" style="1"/>
    <col min="9222" max="9222" width="11.7109375" style="1" customWidth="1"/>
    <col min="9223" max="9223" width="9.28515625" style="1" customWidth="1"/>
    <col min="9224" max="9224" width="10.140625" style="1" customWidth="1"/>
    <col min="9225" max="9472" width="9.140625" style="1"/>
    <col min="9473" max="9473" width="37.85546875" style="1" customWidth="1"/>
    <col min="9474" max="9474" width="14.28515625" style="1" customWidth="1"/>
    <col min="9475" max="9475" width="17.7109375" style="1" customWidth="1"/>
    <col min="9476" max="9476" width="15.28515625" style="1" customWidth="1"/>
    <col min="9477" max="9477" width="9.140625" style="1"/>
    <col min="9478" max="9478" width="11.7109375" style="1" customWidth="1"/>
    <col min="9479" max="9479" width="9.28515625" style="1" customWidth="1"/>
    <col min="9480" max="9480" width="10.140625" style="1" customWidth="1"/>
    <col min="9481" max="9728" width="9.140625" style="1"/>
    <col min="9729" max="9729" width="37.85546875" style="1" customWidth="1"/>
    <col min="9730" max="9730" width="14.28515625" style="1" customWidth="1"/>
    <col min="9731" max="9731" width="17.7109375" style="1" customWidth="1"/>
    <col min="9732" max="9732" width="15.28515625" style="1" customWidth="1"/>
    <col min="9733" max="9733" width="9.140625" style="1"/>
    <col min="9734" max="9734" width="11.7109375" style="1" customWidth="1"/>
    <col min="9735" max="9735" width="9.28515625" style="1" customWidth="1"/>
    <col min="9736" max="9736" width="10.140625" style="1" customWidth="1"/>
    <col min="9737" max="9984" width="9.140625" style="1"/>
    <col min="9985" max="9985" width="37.85546875" style="1" customWidth="1"/>
    <col min="9986" max="9986" width="14.28515625" style="1" customWidth="1"/>
    <col min="9987" max="9987" width="17.7109375" style="1" customWidth="1"/>
    <col min="9988" max="9988" width="15.28515625" style="1" customWidth="1"/>
    <col min="9989" max="9989" width="9.140625" style="1"/>
    <col min="9990" max="9990" width="11.7109375" style="1" customWidth="1"/>
    <col min="9991" max="9991" width="9.28515625" style="1" customWidth="1"/>
    <col min="9992" max="9992" width="10.140625" style="1" customWidth="1"/>
    <col min="9993" max="10240" width="9.140625" style="1"/>
    <col min="10241" max="10241" width="37.85546875" style="1" customWidth="1"/>
    <col min="10242" max="10242" width="14.28515625" style="1" customWidth="1"/>
    <col min="10243" max="10243" width="17.7109375" style="1" customWidth="1"/>
    <col min="10244" max="10244" width="15.28515625" style="1" customWidth="1"/>
    <col min="10245" max="10245" width="9.140625" style="1"/>
    <col min="10246" max="10246" width="11.7109375" style="1" customWidth="1"/>
    <col min="10247" max="10247" width="9.28515625" style="1" customWidth="1"/>
    <col min="10248" max="10248" width="10.140625" style="1" customWidth="1"/>
    <col min="10249" max="10496" width="9.140625" style="1"/>
    <col min="10497" max="10497" width="37.85546875" style="1" customWidth="1"/>
    <col min="10498" max="10498" width="14.28515625" style="1" customWidth="1"/>
    <col min="10499" max="10499" width="17.7109375" style="1" customWidth="1"/>
    <col min="10500" max="10500" width="15.28515625" style="1" customWidth="1"/>
    <col min="10501" max="10501" width="9.140625" style="1"/>
    <col min="10502" max="10502" width="11.7109375" style="1" customWidth="1"/>
    <col min="10503" max="10503" width="9.28515625" style="1" customWidth="1"/>
    <col min="10504" max="10504" width="10.140625" style="1" customWidth="1"/>
    <col min="10505" max="10752" width="9.140625" style="1"/>
    <col min="10753" max="10753" width="37.85546875" style="1" customWidth="1"/>
    <col min="10754" max="10754" width="14.28515625" style="1" customWidth="1"/>
    <col min="10755" max="10755" width="17.7109375" style="1" customWidth="1"/>
    <col min="10756" max="10756" width="15.28515625" style="1" customWidth="1"/>
    <col min="10757" max="10757" width="9.140625" style="1"/>
    <col min="10758" max="10758" width="11.7109375" style="1" customWidth="1"/>
    <col min="10759" max="10759" width="9.28515625" style="1" customWidth="1"/>
    <col min="10760" max="10760" width="10.140625" style="1" customWidth="1"/>
    <col min="10761" max="11008" width="9.140625" style="1"/>
    <col min="11009" max="11009" width="37.85546875" style="1" customWidth="1"/>
    <col min="11010" max="11010" width="14.28515625" style="1" customWidth="1"/>
    <col min="11011" max="11011" width="17.7109375" style="1" customWidth="1"/>
    <col min="11012" max="11012" width="15.28515625" style="1" customWidth="1"/>
    <col min="11013" max="11013" width="9.140625" style="1"/>
    <col min="11014" max="11014" width="11.7109375" style="1" customWidth="1"/>
    <col min="11015" max="11015" width="9.28515625" style="1" customWidth="1"/>
    <col min="11016" max="11016" width="10.140625" style="1" customWidth="1"/>
    <col min="11017" max="11264" width="9.140625" style="1"/>
    <col min="11265" max="11265" width="37.85546875" style="1" customWidth="1"/>
    <col min="11266" max="11266" width="14.28515625" style="1" customWidth="1"/>
    <col min="11267" max="11267" width="17.7109375" style="1" customWidth="1"/>
    <col min="11268" max="11268" width="15.28515625" style="1" customWidth="1"/>
    <col min="11269" max="11269" width="9.140625" style="1"/>
    <col min="11270" max="11270" width="11.7109375" style="1" customWidth="1"/>
    <col min="11271" max="11271" width="9.28515625" style="1" customWidth="1"/>
    <col min="11272" max="11272" width="10.140625" style="1" customWidth="1"/>
    <col min="11273" max="11520" width="9.140625" style="1"/>
    <col min="11521" max="11521" width="37.85546875" style="1" customWidth="1"/>
    <col min="11522" max="11522" width="14.28515625" style="1" customWidth="1"/>
    <col min="11523" max="11523" width="17.7109375" style="1" customWidth="1"/>
    <col min="11524" max="11524" width="15.28515625" style="1" customWidth="1"/>
    <col min="11525" max="11525" width="9.140625" style="1"/>
    <col min="11526" max="11526" width="11.7109375" style="1" customWidth="1"/>
    <col min="11527" max="11527" width="9.28515625" style="1" customWidth="1"/>
    <col min="11528" max="11528" width="10.140625" style="1" customWidth="1"/>
    <col min="11529" max="11776" width="9.140625" style="1"/>
    <col min="11777" max="11777" width="37.85546875" style="1" customWidth="1"/>
    <col min="11778" max="11778" width="14.28515625" style="1" customWidth="1"/>
    <col min="11779" max="11779" width="17.7109375" style="1" customWidth="1"/>
    <col min="11780" max="11780" width="15.28515625" style="1" customWidth="1"/>
    <col min="11781" max="11781" width="9.140625" style="1"/>
    <col min="11782" max="11782" width="11.7109375" style="1" customWidth="1"/>
    <col min="11783" max="11783" width="9.28515625" style="1" customWidth="1"/>
    <col min="11784" max="11784" width="10.140625" style="1" customWidth="1"/>
    <col min="11785" max="12032" width="9.140625" style="1"/>
    <col min="12033" max="12033" width="37.85546875" style="1" customWidth="1"/>
    <col min="12034" max="12034" width="14.28515625" style="1" customWidth="1"/>
    <col min="12035" max="12035" width="17.7109375" style="1" customWidth="1"/>
    <col min="12036" max="12036" width="15.28515625" style="1" customWidth="1"/>
    <col min="12037" max="12037" width="9.140625" style="1"/>
    <col min="12038" max="12038" width="11.7109375" style="1" customWidth="1"/>
    <col min="12039" max="12039" width="9.28515625" style="1" customWidth="1"/>
    <col min="12040" max="12040" width="10.140625" style="1" customWidth="1"/>
    <col min="12041" max="12288" width="9.140625" style="1"/>
    <col min="12289" max="12289" width="37.85546875" style="1" customWidth="1"/>
    <col min="12290" max="12290" width="14.28515625" style="1" customWidth="1"/>
    <col min="12291" max="12291" width="17.7109375" style="1" customWidth="1"/>
    <col min="12292" max="12292" width="15.28515625" style="1" customWidth="1"/>
    <col min="12293" max="12293" width="9.140625" style="1"/>
    <col min="12294" max="12294" width="11.7109375" style="1" customWidth="1"/>
    <col min="12295" max="12295" width="9.28515625" style="1" customWidth="1"/>
    <col min="12296" max="12296" width="10.140625" style="1" customWidth="1"/>
    <col min="12297" max="12544" width="9.140625" style="1"/>
    <col min="12545" max="12545" width="37.85546875" style="1" customWidth="1"/>
    <col min="12546" max="12546" width="14.28515625" style="1" customWidth="1"/>
    <col min="12547" max="12547" width="17.7109375" style="1" customWidth="1"/>
    <col min="12548" max="12548" width="15.28515625" style="1" customWidth="1"/>
    <col min="12549" max="12549" width="9.140625" style="1"/>
    <col min="12550" max="12550" width="11.7109375" style="1" customWidth="1"/>
    <col min="12551" max="12551" width="9.28515625" style="1" customWidth="1"/>
    <col min="12552" max="12552" width="10.140625" style="1" customWidth="1"/>
    <col min="12553" max="12800" width="9.140625" style="1"/>
    <col min="12801" max="12801" width="37.85546875" style="1" customWidth="1"/>
    <col min="12802" max="12802" width="14.28515625" style="1" customWidth="1"/>
    <col min="12803" max="12803" width="17.7109375" style="1" customWidth="1"/>
    <col min="12804" max="12804" width="15.28515625" style="1" customWidth="1"/>
    <col min="12805" max="12805" width="9.140625" style="1"/>
    <col min="12806" max="12806" width="11.7109375" style="1" customWidth="1"/>
    <col min="12807" max="12807" width="9.28515625" style="1" customWidth="1"/>
    <col min="12808" max="12808" width="10.140625" style="1" customWidth="1"/>
    <col min="12809" max="13056" width="9.140625" style="1"/>
    <col min="13057" max="13057" width="37.85546875" style="1" customWidth="1"/>
    <col min="13058" max="13058" width="14.28515625" style="1" customWidth="1"/>
    <col min="13059" max="13059" width="17.7109375" style="1" customWidth="1"/>
    <col min="13060" max="13060" width="15.28515625" style="1" customWidth="1"/>
    <col min="13061" max="13061" width="9.140625" style="1"/>
    <col min="13062" max="13062" width="11.7109375" style="1" customWidth="1"/>
    <col min="13063" max="13063" width="9.28515625" style="1" customWidth="1"/>
    <col min="13064" max="13064" width="10.140625" style="1" customWidth="1"/>
    <col min="13065" max="13312" width="9.140625" style="1"/>
    <col min="13313" max="13313" width="37.85546875" style="1" customWidth="1"/>
    <col min="13314" max="13314" width="14.28515625" style="1" customWidth="1"/>
    <col min="13315" max="13315" width="17.7109375" style="1" customWidth="1"/>
    <col min="13316" max="13316" width="15.28515625" style="1" customWidth="1"/>
    <col min="13317" max="13317" width="9.140625" style="1"/>
    <col min="13318" max="13318" width="11.7109375" style="1" customWidth="1"/>
    <col min="13319" max="13319" width="9.28515625" style="1" customWidth="1"/>
    <col min="13320" max="13320" width="10.140625" style="1" customWidth="1"/>
    <col min="13321" max="13568" width="9.140625" style="1"/>
    <col min="13569" max="13569" width="37.85546875" style="1" customWidth="1"/>
    <col min="13570" max="13570" width="14.28515625" style="1" customWidth="1"/>
    <col min="13571" max="13571" width="17.7109375" style="1" customWidth="1"/>
    <col min="13572" max="13572" width="15.28515625" style="1" customWidth="1"/>
    <col min="13573" max="13573" width="9.140625" style="1"/>
    <col min="13574" max="13574" width="11.7109375" style="1" customWidth="1"/>
    <col min="13575" max="13575" width="9.28515625" style="1" customWidth="1"/>
    <col min="13576" max="13576" width="10.140625" style="1" customWidth="1"/>
    <col min="13577" max="13824" width="9.140625" style="1"/>
    <col min="13825" max="13825" width="37.85546875" style="1" customWidth="1"/>
    <col min="13826" max="13826" width="14.28515625" style="1" customWidth="1"/>
    <col min="13827" max="13827" width="17.7109375" style="1" customWidth="1"/>
    <col min="13828" max="13828" width="15.28515625" style="1" customWidth="1"/>
    <col min="13829" max="13829" width="9.140625" style="1"/>
    <col min="13830" max="13830" width="11.7109375" style="1" customWidth="1"/>
    <col min="13831" max="13831" width="9.28515625" style="1" customWidth="1"/>
    <col min="13832" max="13832" width="10.140625" style="1" customWidth="1"/>
    <col min="13833" max="14080" width="9.140625" style="1"/>
    <col min="14081" max="14081" width="37.85546875" style="1" customWidth="1"/>
    <col min="14082" max="14082" width="14.28515625" style="1" customWidth="1"/>
    <col min="14083" max="14083" width="17.7109375" style="1" customWidth="1"/>
    <col min="14084" max="14084" width="15.28515625" style="1" customWidth="1"/>
    <col min="14085" max="14085" width="9.140625" style="1"/>
    <col min="14086" max="14086" width="11.7109375" style="1" customWidth="1"/>
    <col min="14087" max="14087" width="9.28515625" style="1" customWidth="1"/>
    <col min="14088" max="14088" width="10.140625" style="1" customWidth="1"/>
    <col min="14089" max="14336" width="9.140625" style="1"/>
    <col min="14337" max="14337" width="37.85546875" style="1" customWidth="1"/>
    <col min="14338" max="14338" width="14.28515625" style="1" customWidth="1"/>
    <col min="14339" max="14339" width="17.7109375" style="1" customWidth="1"/>
    <col min="14340" max="14340" width="15.28515625" style="1" customWidth="1"/>
    <col min="14341" max="14341" width="9.140625" style="1"/>
    <col min="14342" max="14342" width="11.7109375" style="1" customWidth="1"/>
    <col min="14343" max="14343" width="9.28515625" style="1" customWidth="1"/>
    <col min="14344" max="14344" width="10.140625" style="1" customWidth="1"/>
    <col min="14345" max="14592" width="9.140625" style="1"/>
    <col min="14593" max="14593" width="37.85546875" style="1" customWidth="1"/>
    <col min="14594" max="14594" width="14.28515625" style="1" customWidth="1"/>
    <col min="14595" max="14595" width="17.7109375" style="1" customWidth="1"/>
    <col min="14596" max="14596" width="15.28515625" style="1" customWidth="1"/>
    <col min="14597" max="14597" width="9.140625" style="1"/>
    <col min="14598" max="14598" width="11.7109375" style="1" customWidth="1"/>
    <col min="14599" max="14599" width="9.28515625" style="1" customWidth="1"/>
    <col min="14600" max="14600" width="10.140625" style="1" customWidth="1"/>
    <col min="14601" max="14848" width="9.140625" style="1"/>
    <col min="14849" max="14849" width="37.85546875" style="1" customWidth="1"/>
    <col min="14850" max="14850" width="14.28515625" style="1" customWidth="1"/>
    <col min="14851" max="14851" width="17.7109375" style="1" customWidth="1"/>
    <col min="14852" max="14852" width="15.28515625" style="1" customWidth="1"/>
    <col min="14853" max="14853" width="9.140625" style="1"/>
    <col min="14854" max="14854" width="11.7109375" style="1" customWidth="1"/>
    <col min="14855" max="14855" width="9.28515625" style="1" customWidth="1"/>
    <col min="14856" max="14856" width="10.140625" style="1" customWidth="1"/>
    <col min="14857" max="15104" width="9.140625" style="1"/>
    <col min="15105" max="15105" width="37.85546875" style="1" customWidth="1"/>
    <col min="15106" max="15106" width="14.28515625" style="1" customWidth="1"/>
    <col min="15107" max="15107" width="17.7109375" style="1" customWidth="1"/>
    <col min="15108" max="15108" width="15.28515625" style="1" customWidth="1"/>
    <col min="15109" max="15109" width="9.140625" style="1"/>
    <col min="15110" max="15110" width="11.7109375" style="1" customWidth="1"/>
    <col min="15111" max="15111" width="9.28515625" style="1" customWidth="1"/>
    <col min="15112" max="15112" width="10.140625" style="1" customWidth="1"/>
    <col min="15113" max="15360" width="9.140625" style="1"/>
    <col min="15361" max="15361" width="37.85546875" style="1" customWidth="1"/>
    <col min="15362" max="15362" width="14.28515625" style="1" customWidth="1"/>
    <col min="15363" max="15363" width="17.7109375" style="1" customWidth="1"/>
    <col min="15364" max="15364" width="15.28515625" style="1" customWidth="1"/>
    <col min="15365" max="15365" width="9.140625" style="1"/>
    <col min="15366" max="15366" width="11.7109375" style="1" customWidth="1"/>
    <col min="15367" max="15367" width="9.28515625" style="1" customWidth="1"/>
    <col min="15368" max="15368" width="10.140625" style="1" customWidth="1"/>
    <col min="15369" max="15616" width="9.140625" style="1"/>
    <col min="15617" max="15617" width="37.85546875" style="1" customWidth="1"/>
    <col min="15618" max="15618" width="14.28515625" style="1" customWidth="1"/>
    <col min="15619" max="15619" width="17.7109375" style="1" customWidth="1"/>
    <col min="15620" max="15620" width="15.28515625" style="1" customWidth="1"/>
    <col min="15621" max="15621" width="9.140625" style="1"/>
    <col min="15622" max="15622" width="11.7109375" style="1" customWidth="1"/>
    <col min="15623" max="15623" width="9.28515625" style="1" customWidth="1"/>
    <col min="15624" max="15624" width="10.140625" style="1" customWidth="1"/>
    <col min="15625" max="15872" width="9.140625" style="1"/>
    <col min="15873" max="15873" width="37.85546875" style="1" customWidth="1"/>
    <col min="15874" max="15874" width="14.28515625" style="1" customWidth="1"/>
    <col min="15875" max="15875" width="17.7109375" style="1" customWidth="1"/>
    <col min="15876" max="15876" width="15.28515625" style="1" customWidth="1"/>
    <col min="15877" max="15877" width="9.140625" style="1"/>
    <col min="15878" max="15878" width="11.7109375" style="1" customWidth="1"/>
    <col min="15879" max="15879" width="9.28515625" style="1" customWidth="1"/>
    <col min="15880" max="15880" width="10.140625" style="1" customWidth="1"/>
    <col min="15881" max="16128" width="9.140625" style="1"/>
    <col min="16129" max="16129" width="37.85546875" style="1" customWidth="1"/>
    <col min="16130" max="16130" width="14.28515625" style="1" customWidth="1"/>
    <col min="16131" max="16131" width="17.7109375" style="1" customWidth="1"/>
    <col min="16132" max="16132" width="15.28515625" style="1" customWidth="1"/>
    <col min="16133" max="16133" width="9.140625" style="1"/>
    <col min="16134" max="16134" width="11.7109375" style="1" customWidth="1"/>
    <col min="16135" max="16135" width="9.28515625" style="1" customWidth="1"/>
    <col min="16136" max="16136" width="10.140625" style="1" customWidth="1"/>
    <col min="16137" max="16384" width="9.140625" style="1"/>
  </cols>
  <sheetData>
    <row r="1" spans="1:8" ht="19.899999999999999" customHeight="1" x14ac:dyDescent="0.25">
      <c r="A1" s="293" t="s">
        <v>346</v>
      </c>
      <c r="B1" s="294"/>
      <c r="C1" s="294"/>
      <c r="D1" s="294"/>
      <c r="E1" s="294"/>
      <c r="F1" s="294"/>
      <c r="G1" s="294"/>
      <c r="H1" s="295"/>
    </row>
    <row r="2" spans="1:8" ht="19.899999999999999" customHeight="1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</row>
    <row r="3" spans="1:8" ht="43.5" customHeight="1" thickBot="1" x14ac:dyDescent="0.3">
      <c r="A3" s="2" t="s">
        <v>0</v>
      </c>
      <c r="B3" s="2" t="s">
        <v>1</v>
      </c>
      <c r="C3" s="66" t="s">
        <v>2</v>
      </c>
      <c r="D3" s="3" t="s">
        <v>294</v>
      </c>
      <c r="E3" s="53" t="s">
        <v>291</v>
      </c>
      <c r="F3" s="54" t="s">
        <v>290</v>
      </c>
      <c r="G3" s="90">
        <f>ОГЛАВЛЕНИЕ!C28</f>
        <v>0</v>
      </c>
      <c r="H3" s="74"/>
    </row>
    <row r="4" spans="1:8" ht="19.899999999999999" customHeight="1" thickBot="1" x14ac:dyDescent="0.3">
      <c r="A4" s="261" t="s">
        <v>303</v>
      </c>
      <c r="B4" s="75" t="s">
        <v>6</v>
      </c>
      <c r="C4" s="75" t="s">
        <v>319</v>
      </c>
      <c r="D4" s="265">
        <v>9557</v>
      </c>
      <c r="E4" s="108">
        <f t="shared" ref="E4:E22" si="0">D4-D4*$G$3/100</f>
        <v>9557</v>
      </c>
      <c r="F4" s="9"/>
      <c r="G4" s="8"/>
      <c r="H4" s="76"/>
    </row>
    <row r="5" spans="1:8" ht="19.899999999999999" customHeight="1" thickBot="1" x14ac:dyDescent="0.3">
      <c r="A5" s="261" t="s">
        <v>657</v>
      </c>
      <c r="B5" s="75"/>
      <c r="C5" s="75" t="s">
        <v>319</v>
      </c>
      <c r="D5" s="265">
        <v>9996</v>
      </c>
      <c r="E5" s="108">
        <f t="shared" si="0"/>
        <v>9996</v>
      </c>
      <c r="F5" s="9"/>
      <c r="G5" s="8"/>
      <c r="H5" s="76"/>
    </row>
    <row r="6" spans="1:8" ht="19.899999999999999" customHeight="1" thickBot="1" x14ac:dyDescent="0.3">
      <c r="A6" s="261" t="s">
        <v>658</v>
      </c>
      <c r="B6" s="75"/>
      <c r="C6" s="75" t="s">
        <v>319</v>
      </c>
      <c r="D6" s="265">
        <v>9996</v>
      </c>
      <c r="E6" s="108">
        <f t="shared" si="0"/>
        <v>9996</v>
      </c>
      <c r="F6" s="9"/>
      <c r="G6" s="8"/>
      <c r="H6" s="76"/>
    </row>
    <row r="7" spans="1:8" ht="19.899999999999999" customHeight="1" thickBot="1" x14ac:dyDescent="0.3">
      <c r="A7" s="261" t="s">
        <v>659</v>
      </c>
      <c r="B7" s="75"/>
      <c r="C7" s="75" t="s">
        <v>319</v>
      </c>
      <c r="D7" s="265">
        <v>9996</v>
      </c>
      <c r="E7" s="108">
        <f t="shared" si="0"/>
        <v>9996</v>
      </c>
      <c r="F7" s="9"/>
      <c r="G7" s="8"/>
      <c r="H7" s="76"/>
    </row>
    <row r="8" spans="1:8" ht="19.899999999999999" customHeight="1" x14ac:dyDescent="0.25">
      <c r="A8" s="261" t="s">
        <v>660</v>
      </c>
      <c r="B8" s="75"/>
      <c r="C8" s="75" t="s">
        <v>319</v>
      </c>
      <c r="D8" s="265">
        <v>10404</v>
      </c>
      <c r="E8" s="108">
        <f t="shared" si="0"/>
        <v>10404</v>
      </c>
      <c r="F8" s="9"/>
      <c r="G8" s="8"/>
      <c r="H8" s="76"/>
    </row>
    <row r="9" spans="1:8" ht="19.899999999999999" customHeight="1" x14ac:dyDescent="0.25">
      <c r="A9" s="36" t="s">
        <v>304</v>
      </c>
      <c r="B9" s="75" t="s">
        <v>6</v>
      </c>
      <c r="C9" s="75" t="s">
        <v>319</v>
      </c>
      <c r="D9" s="265">
        <v>5330</v>
      </c>
      <c r="E9" s="109">
        <f t="shared" si="0"/>
        <v>5330</v>
      </c>
      <c r="F9" s="9"/>
      <c r="G9" s="8"/>
      <c r="H9" s="76"/>
    </row>
    <row r="10" spans="1:8" ht="19.899999999999999" customHeight="1" x14ac:dyDescent="0.25">
      <c r="A10" s="36" t="s">
        <v>305</v>
      </c>
      <c r="B10" s="75" t="s">
        <v>6</v>
      </c>
      <c r="C10" s="75" t="s">
        <v>6</v>
      </c>
      <c r="D10" s="265">
        <v>866</v>
      </c>
      <c r="E10" s="109">
        <f t="shared" si="0"/>
        <v>866</v>
      </c>
      <c r="F10" s="9"/>
      <c r="G10" s="8"/>
      <c r="H10" s="76"/>
    </row>
    <row r="11" spans="1:8" ht="19.899999999999999" customHeight="1" x14ac:dyDescent="0.25">
      <c r="A11" s="36" t="s">
        <v>697</v>
      </c>
      <c r="B11" s="75" t="s">
        <v>6</v>
      </c>
      <c r="C11" s="75" t="s">
        <v>700</v>
      </c>
      <c r="D11" s="265">
        <v>617</v>
      </c>
      <c r="E11" s="109">
        <f t="shared" si="0"/>
        <v>617</v>
      </c>
      <c r="F11" s="9"/>
      <c r="G11" s="8"/>
      <c r="H11" s="76"/>
    </row>
    <row r="12" spans="1:8" ht="19.899999999999999" customHeight="1" x14ac:dyDescent="0.25">
      <c r="A12" s="267" t="s">
        <v>698</v>
      </c>
      <c r="B12" s="75" t="s">
        <v>6</v>
      </c>
      <c r="C12" s="75" t="s">
        <v>702</v>
      </c>
      <c r="D12" s="265">
        <v>1200</v>
      </c>
      <c r="E12" s="109">
        <f t="shared" si="0"/>
        <v>1200</v>
      </c>
      <c r="F12" s="9"/>
      <c r="G12" s="8"/>
      <c r="H12" s="76"/>
    </row>
    <row r="13" spans="1:8" ht="19.899999999999999" customHeight="1" thickBot="1" x14ac:dyDescent="0.3">
      <c r="A13" s="267" t="s">
        <v>699</v>
      </c>
      <c r="B13" s="75" t="s">
        <v>6</v>
      </c>
      <c r="C13" s="75" t="s">
        <v>701</v>
      </c>
      <c r="D13" s="265">
        <v>1800</v>
      </c>
      <c r="E13" s="109">
        <f t="shared" si="0"/>
        <v>1800</v>
      </c>
      <c r="F13" s="9"/>
      <c r="G13" s="8"/>
      <c r="H13" s="76"/>
    </row>
    <row r="14" spans="1:8" ht="19.899999999999999" customHeight="1" thickBot="1" x14ac:dyDescent="0.3">
      <c r="A14" s="36" t="s">
        <v>307</v>
      </c>
      <c r="B14" s="75" t="s">
        <v>6</v>
      </c>
      <c r="C14" s="75" t="s">
        <v>6</v>
      </c>
      <c r="D14" s="265">
        <v>2200</v>
      </c>
      <c r="E14" s="108">
        <f t="shared" si="0"/>
        <v>2200</v>
      </c>
      <c r="F14" s="9"/>
      <c r="G14" s="8"/>
      <c r="H14" s="76"/>
    </row>
    <row r="15" spans="1:8" ht="19.899999999999999" customHeight="1" thickBot="1" x14ac:dyDescent="0.3">
      <c r="A15" s="36" t="s">
        <v>308</v>
      </c>
      <c r="B15" s="75" t="s">
        <v>6</v>
      </c>
      <c r="C15" s="75" t="s">
        <v>6</v>
      </c>
      <c r="D15" s="265">
        <v>2800</v>
      </c>
      <c r="E15" s="108">
        <f t="shared" si="0"/>
        <v>2800</v>
      </c>
      <c r="F15" s="9"/>
      <c r="G15" s="8"/>
      <c r="H15" s="76"/>
    </row>
    <row r="16" spans="1:8" ht="19.899999999999999" customHeight="1" x14ac:dyDescent="0.25">
      <c r="A16" s="36" t="s">
        <v>311</v>
      </c>
      <c r="B16" s="75" t="s">
        <v>6</v>
      </c>
      <c r="C16" s="75" t="s">
        <v>6</v>
      </c>
      <c r="D16" s="265">
        <v>1027</v>
      </c>
      <c r="E16" s="108">
        <f t="shared" si="0"/>
        <v>1027</v>
      </c>
      <c r="F16" s="9"/>
      <c r="G16" s="8"/>
      <c r="H16" s="76"/>
    </row>
    <row r="17" spans="1:8" ht="19.899999999999999" customHeight="1" x14ac:dyDescent="0.25">
      <c r="A17" s="36" t="s">
        <v>310</v>
      </c>
      <c r="B17" s="75" t="s">
        <v>6</v>
      </c>
      <c r="C17" s="75" t="s">
        <v>6</v>
      </c>
      <c r="D17" s="265">
        <v>1338</v>
      </c>
      <c r="E17" s="109">
        <f t="shared" si="0"/>
        <v>1338</v>
      </c>
      <c r="F17" s="9"/>
      <c r="G17" s="8"/>
      <c r="H17" s="76"/>
    </row>
    <row r="18" spans="1:8" ht="19.899999999999999" customHeight="1" x14ac:dyDescent="0.25">
      <c r="A18" s="36" t="s">
        <v>281</v>
      </c>
      <c r="B18" s="75" t="s">
        <v>6</v>
      </c>
      <c r="C18" s="75" t="s">
        <v>6</v>
      </c>
      <c r="D18" s="265">
        <v>266</v>
      </c>
      <c r="E18" s="109">
        <f t="shared" si="0"/>
        <v>266</v>
      </c>
      <c r="F18" s="9"/>
      <c r="G18" s="8"/>
      <c r="H18" s="76"/>
    </row>
    <row r="19" spans="1:8" ht="19.899999999999999" customHeight="1" thickBot="1" x14ac:dyDescent="0.3">
      <c r="A19" s="36" t="s">
        <v>282</v>
      </c>
      <c r="B19" s="75" t="s">
        <v>6</v>
      </c>
      <c r="C19" s="75" t="s">
        <v>6</v>
      </c>
      <c r="D19" s="265">
        <v>206</v>
      </c>
      <c r="E19" s="109">
        <f t="shared" si="0"/>
        <v>206</v>
      </c>
      <c r="F19" s="9"/>
      <c r="G19" s="8"/>
      <c r="H19" s="76"/>
    </row>
    <row r="20" spans="1:8" ht="19.899999999999999" customHeight="1" thickBot="1" x14ac:dyDescent="0.3">
      <c r="A20" s="77" t="s">
        <v>283</v>
      </c>
      <c r="B20" s="75" t="s">
        <v>6</v>
      </c>
      <c r="C20" s="75" t="s">
        <v>6</v>
      </c>
      <c r="D20" s="265">
        <v>101</v>
      </c>
      <c r="E20" s="108">
        <f t="shared" si="0"/>
        <v>101</v>
      </c>
      <c r="F20" s="95"/>
      <c r="G20" s="94"/>
      <c r="H20" s="76"/>
    </row>
    <row r="21" spans="1:8" ht="19.899999999999999" customHeight="1" thickBot="1" x14ac:dyDescent="0.3">
      <c r="A21" s="77" t="s">
        <v>624</v>
      </c>
      <c r="B21" s="75"/>
      <c r="C21" s="75"/>
      <c r="D21" s="265">
        <v>3060</v>
      </c>
      <c r="E21" s="108">
        <f t="shared" si="0"/>
        <v>3060</v>
      </c>
      <c r="F21" s="250"/>
      <c r="G21" s="249"/>
      <c r="H21" s="251"/>
    </row>
    <row r="22" spans="1:8" ht="19.899999999999999" customHeight="1" x14ac:dyDescent="0.25">
      <c r="A22" s="77" t="s">
        <v>625</v>
      </c>
      <c r="B22" s="75" t="s">
        <v>6</v>
      </c>
      <c r="C22" s="75" t="s">
        <v>6</v>
      </c>
      <c r="D22" s="265">
        <v>3264</v>
      </c>
      <c r="E22" s="108">
        <f t="shared" si="0"/>
        <v>3264</v>
      </c>
      <c r="F22" s="250"/>
      <c r="G22" s="249"/>
      <c r="H22" s="251"/>
    </row>
    <row r="23" spans="1:8" x14ac:dyDescent="0.25">
      <c r="A23" s="367"/>
      <c r="B23" s="386"/>
      <c r="C23" s="338"/>
      <c r="D23" s="358"/>
      <c r="E23" s="368"/>
      <c r="F23" s="93"/>
      <c r="G23" s="385"/>
      <c r="H23" s="446"/>
    </row>
    <row r="24" spans="1:8" x14ac:dyDescent="0.25">
      <c r="A24" s="367"/>
      <c r="B24" s="386"/>
      <c r="C24" s="338"/>
      <c r="D24" s="358"/>
      <c r="E24" s="466"/>
      <c r="F24" s="97"/>
      <c r="G24" s="447"/>
      <c r="H24" s="358"/>
    </row>
    <row r="25" spans="1:8" x14ac:dyDescent="0.25">
      <c r="A25" s="367"/>
      <c r="B25" s="386"/>
      <c r="C25" s="338"/>
      <c r="D25" s="358"/>
      <c r="E25" s="466"/>
      <c r="F25" s="97"/>
      <c r="G25" s="447"/>
      <c r="H25" s="358"/>
    </row>
    <row r="26" spans="1:8" x14ac:dyDescent="0.25">
      <c r="A26" s="367"/>
      <c r="B26" s="386"/>
      <c r="C26" s="338"/>
      <c r="D26" s="358"/>
      <c r="E26" s="466"/>
      <c r="F26" s="97"/>
      <c r="G26" s="447"/>
      <c r="H26" s="358"/>
    </row>
    <row r="27" spans="1:8" x14ac:dyDescent="0.25">
      <c r="A27" s="367"/>
      <c r="B27" s="386"/>
      <c r="C27" s="338"/>
      <c r="D27" s="358"/>
      <c r="E27" s="466"/>
      <c r="F27" s="97"/>
      <c r="G27" s="447"/>
      <c r="H27" s="358"/>
    </row>
    <row r="28" spans="1:8" x14ac:dyDescent="0.25">
      <c r="A28" s="367"/>
      <c r="B28" s="386"/>
      <c r="C28" s="338"/>
      <c r="D28" s="358"/>
      <c r="E28" s="442"/>
      <c r="F28" s="98"/>
      <c r="G28" s="447"/>
      <c r="H28" s="358"/>
    </row>
    <row r="29" spans="1:8" ht="72" customHeight="1" x14ac:dyDescent="0.25">
      <c r="A29" s="367"/>
      <c r="B29" s="386"/>
      <c r="C29" s="338"/>
      <c r="D29" s="358"/>
      <c r="E29" s="96" t="s">
        <v>285</v>
      </c>
      <c r="F29" s="96" t="s">
        <v>284</v>
      </c>
      <c r="G29" s="467" t="s">
        <v>286</v>
      </c>
      <c r="H29" s="468"/>
    </row>
    <row r="30" spans="1:8" ht="27" customHeight="1" x14ac:dyDescent="0.25">
      <c r="A30" s="367"/>
      <c r="B30" s="386"/>
      <c r="C30" s="338"/>
      <c r="D30" s="358"/>
      <c r="E30" s="367"/>
      <c r="F30" s="367"/>
      <c r="G30" s="469"/>
      <c r="H30" s="446"/>
    </row>
    <row r="31" spans="1:8" x14ac:dyDescent="0.25">
      <c r="A31" s="367"/>
      <c r="B31" s="386"/>
      <c r="C31" s="338"/>
      <c r="D31" s="358"/>
      <c r="E31" s="367"/>
      <c r="F31" s="367"/>
      <c r="G31" s="447"/>
      <c r="H31" s="358"/>
    </row>
    <row r="32" spans="1:8" x14ac:dyDescent="0.25">
      <c r="A32" s="367"/>
      <c r="B32" s="386"/>
      <c r="C32" s="338"/>
      <c r="D32" s="358"/>
      <c r="E32" s="367"/>
      <c r="F32" s="367"/>
      <c r="G32" s="447"/>
      <c r="H32" s="358"/>
    </row>
    <row r="33" spans="1:8" x14ac:dyDescent="0.25">
      <c r="A33" s="367"/>
      <c r="B33" s="386"/>
      <c r="C33" s="338"/>
      <c r="D33" s="358"/>
      <c r="E33" s="367"/>
      <c r="F33" s="367"/>
      <c r="G33" s="447"/>
      <c r="H33" s="358"/>
    </row>
    <row r="34" spans="1:8" x14ac:dyDescent="0.25">
      <c r="A34" s="367"/>
      <c r="B34" s="386"/>
      <c r="C34" s="338"/>
      <c r="D34" s="358"/>
      <c r="E34" s="367"/>
      <c r="F34" s="367"/>
      <c r="G34" s="447"/>
      <c r="H34" s="358"/>
    </row>
    <row r="35" spans="1:8" x14ac:dyDescent="0.25">
      <c r="A35" s="367"/>
      <c r="B35" s="386"/>
      <c r="C35" s="338"/>
      <c r="D35" s="358"/>
      <c r="E35" s="367"/>
      <c r="F35" s="367"/>
      <c r="G35" s="447"/>
      <c r="H35" s="358"/>
    </row>
    <row r="36" spans="1:8" x14ac:dyDescent="0.25">
      <c r="A36" s="367"/>
      <c r="B36" s="386"/>
      <c r="C36" s="338"/>
      <c r="D36" s="358"/>
      <c r="E36" s="367"/>
      <c r="F36" s="367"/>
      <c r="G36" s="447"/>
      <c r="H36" s="358"/>
    </row>
    <row r="37" spans="1:8" ht="28.15" customHeight="1" x14ac:dyDescent="0.25">
      <c r="A37" s="367"/>
      <c r="B37" s="387"/>
      <c r="C37" s="465"/>
      <c r="D37" s="362"/>
      <c r="E37" s="367"/>
      <c r="F37" s="367"/>
      <c r="G37" s="448"/>
      <c r="H37" s="362"/>
    </row>
    <row r="38" spans="1:8" ht="27" customHeight="1" x14ac:dyDescent="0.25">
      <c r="A38" s="36" t="s">
        <v>303</v>
      </c>
      <c r="B38" s="470" t="s">
        <v>304</v>
      </c>
      <c r="C38" s="471"/>
      <c r="D38" s="445"/>
      <c r="E38" s="472" t="s">
        <v>305</v>
      </c>
      <c r="F38" s="472"/>
      <c r="G38" s="472"/>
      <c r="H38" s="472"/>
    </row>
    <row r="39" spans="1:8" x14ac:dyDescent="0.25">
      <c r="A39" s="385"/>
      <c r="B39" s="357"/>
      <c r="C39" s="357"/>
      <c r="D39" s="446"/>
      <c r="E39" s="367"/>
      <c r="F39" s="309"/>
      <c r="G39" s="309"/>
      <c r="H39" s="309"/>
    </row>
    <row r="40" spans="1:8" x14ac:dyDescent="0.25">
      <c r="A40" s="447"/>
      <c r="B40" s="327"/>
      <c r="C40" s="327"/>
      <c r="D40" s="358"/>
      <c r="E40" s="309"/>
      <c r="F40" s="309"/>
      <c r="G40" s="309"/>
      <c r="H40" s="309"/>
    </row>
    <row r="41" spans="1:8" x14ac:dyDescent="0.25">
      <c r="A41" s="447"/>
      <c r="B41" s="327"/>
      <c r="C41" s="327"/>
      <c r="D41" s="358"/>
      <c r="E41" s="309"/>
      <c r="F41" s="309"/>
      <c r="G41" s="309"/>
      <c r="H41" s="309"/>
    </row>
    <row r="42" spans="1:8" x14ac:dyDescent="0.25">
      <c r="A42" s="447"/>
      <c r="B42" s="327"/>
      <c r="C42" s="327"/>
      <c r="D42" s="358"/>
      <c r="E42" s="309"/>
      <c r="F42" s="309"/>
      <c r="G42" s="309"/>
      <c r="H42" s="309"/>
    </row>
    <row r="43" spans="1:8" x14ac:dyDescent="0.25">
      <c r="A43" s="447"/>
      <c r="B43" s="327"/>
      <c r="C43" s="327"/>
      <c r="D43" s="358"/>
      <c r="E43" s="309"/>
      <c r="F43" s="309"/>
      <c r="G43" s="309"/>
      <c r="H43" s="309"/>
    </row>
    <row r="44" spans="1:8" x14ac:dyDescent="0.25">
      <c r="A44" s="447"/>
      <c r="B44" s="327"/>
      <c r="C44" s="327"/>
      <c r="D44" s="358"/>
      <c r="E44" s="309"/>
      <c r="F44" s="309"/>
      <c r="G44" s="309"/>
      <c r="H44" s="309"/>
    </row>
    <row r="45" spans="1:8" x14ac:dyDescent="0.25">
      <c r="A45" s="447"/>
      <c r="B45" s="327"/>
      <c r="C45" s="327"/>
      <c r="D45" s="358"/>
      <c r="E45" s="309"/>
      <c r="F45" s="309"/>
      <c r="G45" s="309"/>
      <c r="H45" s="309"/>
    </row>
    <row r="46" spans="1:8" x14ac:dyDescent="0.25">
      <c r="A46" s="447"/>
      <c r="B46" s="327"/>
      <c r="C46" s="327"/>
      <c r="D46" s="358"/>
      <c r="E46" s="309"/>
      <c r="F46" s="309"/>
      <c r="G46" s="309"/>
      <c r="H46" s="309"/>
    </row>
    <row r="47" spans="1:8" x14ac:dyDescent="0.25">
      <c r="A47" s="447"/>
      <c r="B47" s="327"/>
      <c r="C47" s="327"/>
      <c r="D47" s="358"/>
      <c r="E47" s="309"/>
      <c r="F47" s="309"/>
      <c r="G47" s="309"/>
      <c r="H47" s="309"/>
    </row>
    <row r="48" spans="1:8" x14ac:dyDescent="0.25">
      <c r="A48" s="447"/>
      <c r="B48" s="327"/>
      <c r="C48" s="327"/>
      <c r="D48" s="358"/>
      <c r="E48" s="309"/>
      <c r="F48" s="309"/>
      <c r="G48" s="309"/>
      <c r="H48" s="309"/>
    </row>
    <row r="49" spans="1:8" x14ac:dyDescent="0.25">
      <c r="A49" s="370" t="s">
        <v>312</v>
      </c>
      <c r="B49" s="473"/>
      <c r="C49" s="473"/>
      <c r="D49" s="468"/>
      <c r="E49" s="309" t="s">
        <v>306</v>
      </c>
      <c r="F49" s="309"/>
      <c r="G49" s="309"/>
      <c r="H49" s="309"/>
    </row>
    <row r="50" spans="1:8" x14ac:dyDescent="0.25">
      <c r="A50" s="385"/>
      <c r="B50" s="357"/>
      <c r="C50" s="357"/>
      <c r="D50" s="446"/>
      <c r="E50" s="385"/>
      <c r="F50" s="357"/>
      <c r="G50" s="357"/>
      <c r="H50" s="446"/>
    </row>
    <row r="51" spans="1:8" x14ac:dyDescent="0.25">
      <c r="A51" s="447"/>
      <c r="B51" s="289"/>
      <c r="C51" s="289"/>
      <c r="D51" s="358"/>
      <c r="E51" s="447"/>
      <c r="F51" s="327"/>
      <c r="G51" s="327"/>
      <c r="H51" s="358"/>
    </row>
    <row r="52" spans="1:8" x14ac:dyDescent="0.25">
      <c r="A52" s="447"/>
      <c r="B52" s="289"/>
      <c r="C52" s="289"/>
      <c r="D52" s="358"/>
      <c r="E52" s="447"/>
      <c r="F52" s="327"/>
      <c r="G52" s="327"/>
      <c r="H52" s="358"/>
    </row>
    <row r="53" spans="1:8" x14ac:dyDescent="0.25">
      <c r="A53" s="447"/>
      <c r="B53" s="289"/>
      <c r="C53" s="289"/>
      <c r="D53" s="358"/>
      <c r="E53" s="447"/>
      <c r="F53" s="327"/>
      <c r="G53" s="327"/>
      <c r="H53" s="358"/>
    </row>
    <row r="54" spans="1:8" x14ac:dyDescent="0.25">
      <c r="A54" s="447"/>
      <c r="B54" s="289"/>
      <c r="C54" s="289"/>
      <c r="D54" s="358"/>
      <c r="E54" s="447"/>
      <c r="F54" s="327"/>
      <c r="G54" s="327"/>
      <c r="H54" s="358"/>
    </row>
    <row r="55" spans="1:8" x14ac:dyDescent="0.25">
      <c r="A55" s="447"/>
      <c r="B55" s="289"/>
      <c r="C55" s="289"/>
      <c r="D55" s="358"/>
      <c r="E55" s="447"/>
      <c r="F55" s="327"/>
      <c r="G55" s="327"/>
      <c r="H55" s="358"/>
    </row>
    <row r="56" spans="1:8" x14ac:dyDescent="0.25">
      <c r="A56" s="447"/>
      <c r="B56" s="289"/>
      <c r="C56" s="289"/>
      <c r="D56" s="358"/>
      <c r="E56" s="447"/>
      <c r="F56" s="327"/>
      <c r="G56" s="327"/>
      <c r="H56" s="358"/>
    </row>
    <row r="57" spans="1:8" x14ac:dyDescent="0.25">
      <c r="A57" s="447"/>
      <c r="B57" s="289"/>
      <c r="C57" s="289"/>
      <c r="D57" s="358"/>
      <c r="E57" s="447"/>
      <c r="F57" s="327"/>
      <c r="G57" s="327"/>
      <c r="H57" s="358"/>
    </row>
    <row r="58" spans="1:8" x14ac:dyDescent="0.25">
      <c r="A58" s="447"/>
      <c r="B58" s="289"/>
      <c r="C58" s="289"/>
      <c r="D58" s="358"/>
      <c r="E58" s="447"/>
      <c r="F58" s="327"/>
      <c r="G58" s="327"/>
      <c r="H58" s="358"/>
    </row>
    <row r="59" spans="1:8" x14ac:dyDescent="0.25">
      <c r="A59" s="447"/>
      <c r="B59" s="289"/>
      <c r="C59" s="289"/>
      <c r="D59" s="358"/>
      <c r="E59" s="447"/>
      <c r="F59" s="327"/>
      <c r="G59" s="327"/>
      <c r="H59" s="358"/>
    </row>
    <row r="60" spans="1:8" x14ac:dyDescent="0.25">
      <c r="A60" s="448"/>
      <c r="B60" s="361"/>
      <c r="C60" s="361"/>
      <c r="D60" s="362"/>
      <c r="E60" s="448"/>
      <c r="F60" s="361"/>
      <c r="G60" s="361"/>
      <c r="H60" s="362"/>
    </row>
    <row r="61" spans="1:8" ht="15.75" thickBot="1" x14ac:dyDescent="0.3">
      <c r="A61" s="385" t="s">
        <v>309</v>
      </c>
      <c r="B61" s="357"/>
      <c r="C61" s="357"/>
      <c r="D61" s="446"/>
      <c r="E61" s="368" t="s">
        <v>626</v>
      </c>
      <c r="F61" s="474"/>
      <c r="G61" s="474"/>
      <c r="H61" s="474"/>
    </row>
    <row r="62" spans="1:8" x14ac:dyDescent="0.25">
      <c r="A62" s="328"/>
      <c r="B62" s="331"/>
      <c r="C62" s="287"/>
      <c r="D62" s="331"/>
      <c r="E62" s="287"/>
      <c r="F62" s="331"/>
      <c r="G62" s="286"/>
      <c r="H62" s="287"/>
    </row>
    <row r="63" spans="1:8" x14ac:dyDescent="0.25">
      <c r="A63" s="475"/>
      <c r="B63" s="288"/>
      <c r="C63" s="290"/>
      <c r="D63" s="288"/>
      <c r="E63" s="290"/>
      <c r="F63" s="288"/>
      <c r="G63" s="327"/>
      <c r="H63" s="290"/>
    </row>
    <row r="64" spans="1:8" x14ac:dyDescent="0.25">
      <c r="A64" s="475"/>
      <c r="B64" s="288"/>
      <c r="C64" s="290"/>
      <c r="D64" s="288"/>
      <c r="E64" s="290"/>
      <c r="F64" s="288"/>
      <c r="G64" s="327"/>
      <c r="H64" s="290"/>
    </row>
    <row r="65" spans="1:8" x14ac:dyDescent="0.25">
      <c r="A65" s="475"/>
      <c r="B65" s="288"/>
      <c r="C65" s="290"/>
      <c r="D65" s="288"/>
      <c r="E65" s="290"/>
      <c r="F65" s="288"/>
      <c r="G65" s="327"/>
      <c r="H65" s="290"/>
    </row>
    <row r="66" spans="1:8" x14ac:dyDescent="0.25">
      <c r="A66" s="475"/>
      <c r="B66" s="288"/>
      <c r="C66" s="290"/>
      <c r="D66" s="288"/>
      <c r="E66" s="290"/>
      <c r="F66" s="288"/>
      <c r="G66" s="327"/>
      <c r="H66" s="290"/>
    </row>
    <row r="67" spans="1:8" x14ac:dyDescent="0.25">
      <c r="A67" s="475"/>
      <c r="B67" s="288"/>
      <c r="C67" s="290"/>
      <c r="D67" s="288"/>
      <c r="E67" s="290"/>
      <c r="F67" s="288"/>
      <c r="G67" s="327"/>
      <c r="H67" s="290"/>
    </row>
    <row r="68" spans="1:8" x14ac:dyDescent="0.25">
      <c r="A68" s="475"/>
      <c r="B68" s="288"/>
      <c r="C68" s="290"/>
      <c r="D68" s="288"/>
      <c r="E68" s="290"/>
      <c r="F68" s="288"/>
      <c r="G68" s="327"/>
      <c r="H68" s="290"/>
    </row>
    <row r="69" spans="1:8" x14ac:dyDescent="0.25">
      <c r="A69" s="475"/>
      <c r="B69" s="288"/>
      <c r="C69" s="290"/>
      <c r="D69" s="288"/>
      <c r="E69" s="290"/>
      <c r="F69" s="288"/>
      <c r="G69" s="327"/>
      <c r="H69" s="290"/>
    </row>
    <row r="70" spans="1:8" x14ac:dyDescent="0.25">
      <c r="A70" s="475"/>
      <c r="B70" s="288"/>
      <c r="C70" s="290"/>
      <c r="D70" s="288"/>
      <c r="E70" s="290"/>
      <c r="F70" s="288"/>
      <c r="G70" s="327"/>
      <c r="H70" s="290"/>
    </row>
    <row r="71" spans="1:8" x14ac:dyDescent="0.25">
      <c r="A71" s="475"/>
      <c r="B71" s="288"/>
      <c r="C71" s="290"/>
      <c r="D71" s="288"/>
      <c r="E71" s="290"/>
      <c r="F71" s="288"/>
      <c r="G71" s="327"/>
      <c r="H71" s="290"/>
    </row>
    <row r="72" spans="1:8" x14ac:dyDescent="0.25">
      <c r="A72" s="475"/>
      <c r="B72" s="288"/>
      <c r="C72" s="290"/>
      <c r="D72" s="288"/>
      <c r="E72" s="290"/>
      <c r="F72" s="288"/>
      <c r="G72" s="327"/>
      <c r="H72" s="290"/>
    </row>
    <row r="73" spans="1:8" x14ac:dyDescent="0.25">
      <c r="A73" s="475"/>
      <c r="B73" s="288"/>
      <c r="C73" s="290"/>
      <c r="D73" s="288"/>
      <c r="E73" s="290"/>
      <c r="F73" s="288"/>
      <c r="G73" s="327"/>
      <c r="H73" s="290"/>
    </row>
    <row r="74" spans="1:8" x14ac:dyDescent="0.25">
      <c r="A74" s="475"/>
      <c r="B74" s="288"/>
      <c r="C74" s="290"/>
      <c r="D74" s="288"/>
      <c r="E74" s="290"/>
      <c r="F74" s="288"/>
      <c r="G74" s="327"/>
      <c r="H74" s="290"/>
    </row>
    <row r="75" spans="1:8" x14ac:dyDescent="0.25">
      <c r="A75" s="475"/>
      <c r="B75" s="288"/>
      <c r="C75" s="290"/>
      <c r="D75" s="288"/>
      <c r="E75" s="290"/>
      <c r="F75" s="288"/>
      <c r="G75" s="327"/>
      <c r="H75" s="290"/>
    </row>
    <row r="76" spans="1:8" ht="15.75" thickBot="1" x14ac:dyDescent="0.3">
      <c r="A76" s="476"/>
      <c r="B76" s="291"/>
      <c r="C76" s="349"/>
      <c r="D76" s="291"/>
      <c r="E76" s="349"/>
      <c r="F76" s="291"/>
      <c r="G76" s="292"/>
      <c r="H76" s="349"/>
    </row>
    <row r="77" spans="1:8" ht="15.75" thickBot="1" x14ac:dyDescent="0.3">
      <c r="A77" s="262" t="s">
        <v>657</v>
      </c>
      <c r="B77" s="477" t="s">
        <v>658</v>
      </c>
      <c r="C77" s="478"/>
      <c r="D77" s="477" t="s">
        <v>659</v>
      </c>
      <c r="E77" s="478"/>
      <c r="F77" s="477" t="s">
        <v>660</v>
      </c>
      <c r="G77" s="479"/>
      <c r="H77" s="478"/>
    </row>
  </sheetData>
  <mergeCells count="28">
    <mergeCell ref="A62:A76"/>
    <mergeCell ref="B62:C76"/>
    <mergeCell ref="D62:E76"/>
    <mergeCell ref="F62:H76"/>
    <mergeCell ref="B77:C77"/>
    <mergeCell ref="D77:E77"/>
    <mergeCell ref="F77:H77"/>
    <mergeCell ref="A50:D60"/>
    <mergeCell ref="A61:D61"/>
    <mergeCell ref="B38:D38"/>
    <mergeCell ref="E38:F38"/>
    <mergeCell ref="G38:H38"/>
    <mergeCell ref="A39:D48"/>
    <mergeCell ref="A49:D49"/>
    <mergeCell ref="E61:H61"/>
    <mergeCell ref="E39:H48"/>
    <mergeCell ref="E49:H49"/>
    <mergeCell ref="E50:H60"/>
    <mergeCell ref="A1:H1"/>
    <mergeCell ref="A2:F2"/>
    <mergeCell ref="G2:H2"/>
    <mergeCell ref="A23:A37"/>
    <mergeCell ref="B23:D37"/>
    <mergeCell ref="E23:E28"/>
    <mergeCell ref="G23:H28"/>
    <mergeCell ref="G29:H29"/>
    <mergeCell ref="E30:F37"/>
    <mergeCell ref="G30:H3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96"/>
  <sheetViews>
    <sheetView zoomScale="85" zoomScaleNormal="85" workbookViewId="0">
      <selection sqref="A1:H1"/>
    </sheetView>
  </sheetViews>
  <sheetFormatPr defaultRowHeight="24.75" customHeight="1" x14ac:dyDescent="0.25"/>
  <cols>
    <col min="1" max="1" width="39.7109375" style="1" customWidth="1"/>
    <col min="2" max="2" width="14.42578125" style="1" customWidth="1"/>
    <col min="3" max="3" width="17.140625" style="1" customWidth="1"/>
    <col min="4" max="4" width="10.7109375" style="1" customWidth="1"/>
    <col min="5" max="5" width="15.7109375" style="1" customWidth="1"/>
    <col min="6" max="6" width="16" style="1" customWidth="1"/>
    <col min="7" max="8" width="17.28515625" style="1" customWidth="1"/>
    <col min="9" max="9" width="10.7109375" style="1" customWidth="1"/>
    <col min="10" max="254" width="9.140625" style="1"/>
    <col min="255" max="255" width="41.42578125" style="1" customWidth="1"/>
    <col min="256" max="256" width="13.5703125" style="1" customWidth="1"/>
    <col min="257" max="257" width="12.7109375" style="1" customWidth="1"/>
    <col min="258" max="258" width="18.140625" style="1" customWidth="1"/>
    <col min="259" max="259" width="10.85546875" style="1" customWidth="1"/>
    <col min="260" max="260" width="17" style="1" customWidth="1"/>
    <col min="261" max="261" width="12.140625" style="1" customWidth="1"/>
    <col min="262" max="262" width="11.42578125" style="1" customWidth="1"/>
    <col min="263" max="510" width="9.140625" style="1"/>
    <col min="511" max="511" width="41.42578125" style="1" customWidth="1"/>
    <col min="512" max="512" width="13.5703125" style="1" customWidth="1"/>
    <col min="513" max="513" width="12.7109375" style="1" customWidth="1"/>
    <col min="514" max="514" width="18.140625" style="1" customWidth="1"/>
    <col min="515" max="515" width="10.85546875" style="1" customWidth="1"/>
    <col min="516" max="516" width="17" style="1" customWidth="1"/>
    <col min="517" max="517" width="12.140625" style="1" customWidth="1"/>
    <col min="518" max="518" width="11.42578125" style="1" customWidth="1"/>
    <col min="519" max="766" width="9.140625" style="1"/>
    <col min="767" max="767" width="41.42578125" style="1" customWidth="1"/>
    <col min="768" max="768" width="13.5703125" style="1" customWidth="1"/>
    <col min="769" max="769" width="12.7109375" style="1" customWidth="1"/>
    <col min="770" max="770" width="18.140625" style="1" customWidth="1"/>
    <col min="771" max="771" width="10.85546875" style="1" customWidth="1"/>
    <col min="772" max="772" width="17" style="1" customWidth="1"/>
    <col min="773" max="773" width="12.140625" style="1" customWidth="1"/>
    <col min="774" max="774" width="11.42578125" style="1" customWidth="1"/>
    <col min="775" max="1022" width="9.140625" style="1"/>
    <col min="1023" max="1023" width="41.42578125" style="1" customWidth="1"/>
    <col min="1024" max="1024" width="13.5703125" style="1" customWidth="1"/>
    <col min="1025" max="1025" width="12.7109375" style="1" customWidth="1"/>
    <col min="1026" max="1026" width="18.140625" style="1" customWidth="1"/>
    <col min="1027" max="1027" width="10.85546875" style="1" customWidth="1"/>
    <col min="1028" max="1028" width="17" style="1" customWidth="1"/>
    <col min="1029" max="1029" width="12.140625" style="1" customWidth="1"/>
    <col min="1030" max="1030" width="11.42578125" style="1" customWidth="1"/>
    <col min="1031" max="1278" width="9.140625" style="1"/>
    <col min="1279" max="1279" width="41.42578125" style="1" customWidth="1"/>
    <col min="1280" max="1280" width="13.5703125" style="1" customWidth="1"/>
    <col min="1281" max="1281" width="12.7109375" style="1" customWidth="1"/>
    <col min="1282" max="1282" width="18.140625" style="1" customWidth="1"/>
    <col min="1283" max="1283" width="10.85546875" style="1" customWidth="1"/>
    <col min="1284" max="1284" width="17" style="1" customWidth="1"/>
    <col min="1285" max="1285" width="12.140625" style="1" customWidth="1"/>
    <col min="1286" max="1286" width="11.42578125" style="1" customWidth="1"/>
    <col min="1287" max="1534" width="9.140625" style="1"/>
    <col min="1535" max="1535" width="41.42578125" style="1" customWidth="1"/>
    <col min="1536" max="1536" width="13.5703125" style="1" customWidth="1"/>
    <col min="1537" max="1537" width="12.7109375" style="1" customWidth="1"/>
    <col min="1538" max="1538" width="18.140625" style="1" customWidth="1"/>
    <col min="1539" max="1539" width="10.85546875" style="1" customWidth="1"/>
    <col min="1540" max="1540" width="17" style="1" customWidth="1"/>
    <col min="1541" max="1541" width="12.140625" style="1" customWidth="1"/>
    <col min="1542" max="1542" width="11.42578125" style="1" customWidth="1"/>
    <col min="1543" max="1790" width="9.140625" style="1"/>
    <col min="1791" max="1791" width="41.42578125" style="1" customWidth="1"/>
    <col min="1792" max="1792" width="13.5703125" style="1" customWidth="1"/>
    <col min="1793" max="1793" width="12.7109375" style="1" customWidth="1"/>
    <col min="1794" max="1794" width="18.140625" style="1" customWidth="1"/>
    <col min="1795" max="1795" width="10.85546875" style="1" customWidth="1"/>
    <col min="1796" max="1796" width="17" style="1" customWidth="1"/>
    <col min="1797" max="1797" width="12.140625" style="1" customWidth="1"/>
    <col min="1798" max="1798" width="11.42578125" style="1" customWidth="1"/>
    <col min="1799" max="2046" width="9.140625" style="1"/>
    <col min="2047" max="2047" width="41.42578125" style="1" customWidth="1"/>
    <col min="2048" max="2048" width="13.5703125" style="1" customWidth="1"/>
    <col min="2049" max="2049" width="12.7109375" style="1" customWidth="1"/>
    <col min="2050" max="2050" width="18.140625" style="1" customWidth="1"/>
    <col min="2051" max="2051" width="10.85546875" style="1" customWidth="1"/>
    <col min="2052" max="2052" width="17" style="1" customWidth="1"/>
    <col min="2053" max="2053" width="12.140625" style="1" customWidth="1"/>
    <col min="2054" max="2054" width="11.42578125" style="1" customWidth="1"/>
    <col min="2055" max="2302" width="9.140625" style="1"/>
    <col min="2303" max="2303" width="41.42578125" style="1" customWidth="1"/>
    <col min="2304" max="2304" width="13.5703125" style="1" customWidth="1"/>
    <col min="2305" max="2305" width="12.7109375" style="1" customWidth="1"/>
    <col min="2306" max="2306" width="18.140625" style="1" customWidth="1"/>
    <col min="2307" max="2307" width="10.85546875" style="1" customWidth="1"/>
    <col min="2308" max="2308" width="17" style="1" customWidth="1"/>
    <col min="2309" max="2309" width="12.140625" style="1" customWidth="1"/>
    <col min="2310" max="2310" width="11.42578125" style="1" customWidth="1"/>
    <col min="2311" max="2558" width="9.140625" style="1"/>
    <col min="2559" max="2559" width="41.42578125" style="1" customWidth="1"/>
    <col min="2560" max="2560" width="13.5703125" style="1" customWidth="1"/>
    <col min="2561" max="2561" width="12.7109375" style="1" customWidth="1"/>
    <col min="2562" max="2562" width="18.140625" style="1" customWidth="1"/>
    <col min="2563" max="2563" width="10.85546875" style="1" customWidth="1"/>
    <col min="2564" max="2564" width="17" style="1" customWidth="1"/>
    <col min="2565" max="2565" width="12.140625" style="1" customWidth="1"/>
    <col min="2566" max="2566" width="11.42578125" style="1" customWidth="1"/>
    <col min="2567" max="2814" width="9.140625" style="1"/>
    <col min="2815" max="2815" width="41.42578125" style="1" customWidth="1"/>
    <col min="2816" max="2816" width="13.5703125" style="1" customWidth="1"/>
    <col min="2817" max="2817" width="12.7109375" style="1" customWidth="1"/>
    <col min="2818" max="2818" width="18.140625" style="1" customWidth="1"/>
    <col min="2819" max="2819" width="10.85546875" style="1" customWidth="1"/>
    <col min="2820" max="2820" width="17" style="1" customWidth="1"/>
    <col min="2821" max="2821" width="12.140625" style="1" customWidth="1"/>
    <col min="2822" max="2822" width="11.42578125" style="1" customWidth="1"/>
    <col min="2823" max="3070" width="9.140625" style="1"/>
    <col min="3071" max="3071" width="41.42578125" style="1" customWidth="1"/>
    <col min="3072" max="3072" width="13.5703125" style="1" customWidth="1"/>
    <col min="3073" max="3073" width="12.7109375" style="1" customWidth="1"/>
    <col min="3074" max="3074" width="18.140625" style="1" customWidth="1"/>
    <col min="3075" max="3075" width="10.85546875" style="1" customWidth="1"/>
    <col min="3076" max="3076" width="17" style="1" customWidth="1"/>
    <col min="3077" max="3077" width="12.140625" style="1" customWidth="1"/>
    <col min="3078" max="3078" width="11.42578125" style="1" customWidth="1"/>
    <col min="3079" max="3326" width="9.140625" style="1"/>
    <col min="3327" max="3327" width="41.42578125" style="1" customWidth="1"/>
    <col min="3328" max="3328" width="13.5703125" style="1" customWidth="1"/>
    <col min="3329" max="3329" width="12.7109375" style="1" customWidth="1"/>
    <col min="3330" max="3330" width="18.140625" style="1" customWidth="1"/>
    <col min="3331" max="3331" width="10.85546875" style="1" customWidth="1"/>
    <col min="3332" max="3332" width="17" style="1" customWidth="1"/>
    <col min="3333" max="3333" width="12.140625" style="1" customWidth="1"/>
    <col min="3334" max="3334" width="11.42578125" style="1" customWidth="1"/>
    <col min="3335" max="3582" width="9.140625" style="1"/>
    <col min="3583" max="3583" width="41.42578125" style="1" customWidth="1"/>
    <col min="3584" max="3584" width="13.5703125" style="1" customWidth="1"/>
    <col min="3585" max="3585" width="12.7109375" style="1" customWidth="1"/>
    <col min="3586" max="3586" width="18.140625" style="1" customWidth="1"/>
    <col min="3587" max="3587" width="10.85546875" style="1" customWidth="1"/>
    <col min="3588" max="3588" width="17" style="1" customWidth="1"/>
    <col min="3589" max="3589" width="12.140625" style="1" customWidth="1"/>
    <col min="3590" max="3590" width="11.42578125" style="1" customWidth="1"/>
    <col min="3591" max="3838" width="9.140625" style="1"/>
    <col min="3839" max="3839" width="41.42578125" style="1" customWidth="1"/>
    <col min="3840" max="3840" width="13.5703125" style="1" customWidth="1"/>
    <col min="3841" max="3841" width="12.7109375" style="1" customWidth="1"/>
    <col min="3842" max="3842" width="18.140625" style="1" customWidth="1"/>
    <col min="3843" max="3843" width="10.85546875" style="1" customWidth="1"/>
    <col min="3844" max="3844" width="17" style="1" customWidth="1"/>
    <col min="3845" max="3845" width="12.140625" style="1" customWidth="1"/>
    <col min="3846" max="3846" width="11.42578125" style="1" customWidth="1"/>
    <col min="3847" max="4094" width="9.140625" style="1"/>
    <col min="4095" max="4095" width="41.42578125" style="1" customWidth="1"/>
    <col min="4096" max="4096" width="13.5703125" style="1" customWidth="1"/>
    <col min="4097" max="4097" width="12.7109375" style="1" customWidth="1"/>
    <col min="4098" max="4098" width="18.140625" style="1" customWidth="1"/>
    <col min="4099" max="4099" width="10.85546875" style="1" customWidth="1"/>
    <col min="4100" max="4100" width="17" style="1" customWidth="1"/>
    <col min="4101" max="4101" width="12.140625" style="1" customWidth="1"/>
    <col min="4102" max="4102" width="11.42578125" style="1" customWidth="1"/>
    <col min="4103" max="4350" width="9.140625" style="1"/>
    <col min="4351" max="4351" width="41.42578125" style="1" customWidth="1"/>
    <col min="4352" max="4352" width="13.5703125" style="1" customWidth="1"/>
    <col min="4353" max="4353" width="12.7109375" style="1" customWidth="1"/>
    <col min="4354" max="4354" width="18.140625" style="1" customWidth="1"/>
    <col min="4355" max="4355" width="10.85546875" style="1" customWidth="1"/>
    <col min="4356" max="4356" width="17" style="1" customWidth="1"/>
    <col min="4357" max="4357" width="12.140625" style="1" customWidth="1"/>
    <col min="4358" max="4358" width="11.42578125" style="1" customWidth="1"/>
    <col min="4359" max="4606" width="9.140625" style="1"/>
    <col min="4607" max="4607" width="41.42578125" style="1" customWidth="1"/>
    <col min="4608" max="4608" width="13.5703125" style="1" customWidth="1"/>
    <col min="4609" max="4609" width="12.7109375" style="1" customWidth="1"/>
    <col min="4610" max="4610" width="18.140625" style="1" customWidth="1"/>
    <col min="4611" max="4611" width="10.85546875" style="1" customWidth="1"/>
    <col min="4612" max="4612" width="17" style="1" customWidth="1"/>
    <col min="4613" max="4613" width="12.140625" style="1" customWidth="1"/>
    <col min="4614" max="4614" width="11.42578125" style="1" customWidth="1"/>
    <col min="4615" max="4862" width="9.140625" style="1"/>
    <col min="4863" max="4863" width="41.42578125" style="1" customWidth="1"/>
    <col min="4864" max="4864" width="13.5703125" style="1" customWidth="1"/>
    <col min="4865" max="4865" width="12.7109375" style="1" customWidth="1"/>
    <col min="4866" max="4866" width="18.140625" style="1" customWidth="1"/>
    <col min="4867" max="4867" width="10.85546875" style="1" customWidth="1"/>
    <col min="4868" max="4868" width="17" style="1" customWidth="1"/>
    <col min="4869" max="4869" width="12.140625" style="1" customWidth="1"/>
    <col min="4870" max="4870" width="11.42578125" style="1" customWidth="1"/>
    <col min="4871" max="5118" width="9.140625" style="1"/>
    <col min="5119" max="5119" width="41.42578125" style="1" customWidth="1"/>
    <col min="5120" max="5120" width="13.5703125" style="1" customWidth="1"/>
    <col min="5121" max="5121" width="12.7109375" style="1" customWidth="1"/>
    <col min="5122" max="5122" width="18.140625" style="1" customWidth="1"/>
    <col min="5123" max="5123" width="10.85546875" style="1" customWidth="1"/>
    <col min="5124" max="5124" width="17" style="1" customWidth="1"/>
    <col min="5125" max="5125" width="12.140625" style="1" customWidth="1"/>
    <col min="5126" max="5126" width="11.42578125" style="1" customWidth="1"/>
    <col min="5127" max="5374" width="9.140625" style="1"/>
    <col min="5375" max="5375" width="41.42578125" style="1" customWidth="1"/>
    <col min="5376" max="5376" width="13.5703125" style="1" customWidth="1"/>
    <col min="5377" max="5377" width="12.7109375" style="1" customWidth="1"/>
    <col min="5378" max="5378" width="18.140625" style="1" customWidth="1"/>
    <col min="5379" max="5379" width="10.85546875" style="1" customWidth="1"/>
    <col min="5380" max="5380" width="17" style="1" customWidth="1"/>
    <col min="5381" max="5381" width="12.140625" style="1" customWidth="1"/>
    <col min="5382" max="5382" width="11.42578125" style="1" customWidth="1"/>
    <col min="5383" max="5630" width="9.140625" style="1"/>
    <col min="5631" max="5631" width="41.42578125" style="1" customWidth="1"/>
    <col min="5632" max="5632" width="13.5703125" style="1" customWidth="1"/>
    <col min="5633" max="5633" width="12.7109375" style="1" customWidth="1"/>
    <col min="5634" max="5634" width="18.140625" style="1" customWidth="1"/>
    <col min="5635" max="5635" width="10.85546875" style="1" customWidth="1"/>
    <col min="5636" max="5636" width="17" style="1" customWidth="1"/>
    <col min="5637" max="5637" width="12.140625" style="1" customWidth="1"/>
    <col min="5638" max="5638" width="11.42578125" style="1" customWidth="1"/>
    <col min="5639" max="5886" width="9.140625" style="1"/>
    <col min="5887" max="5887" width="41.42578125" style="1" customWidth="1"/>
    <col min="5888" max="5888" width="13.5703125" style="1" customWidth="1"/>
    <col min="5889" max="5889" width="12.7109375" style="1" customWidth="1"/>
    <col min="5890" max="5890" width="18.140625" style="1" customWidth="1"/>
    <col min="5891" max="5891" width="10.85546875" style="1" customWidth="1"/>
    <col min="5892" max="5892" width="17" style="1" customWidth="1"/>
    <col min="5893" max="5893" width="12.140625" style="1" customWidth="1"/>
    <col min="5894" max="5894" width="11.42578125" style="1" customWidth="1"/>
    <col min="5895" max="6142" width="9.140625" style="1"/>
    <col min="6143" max="6143" width="41.42578125" style="1" customWidth="1"/>
    <col min="6144" max="6144" width="13.5703125" style="1" customWidth="1"/>
    <col min="6145" max="6145" width="12.7109375" style="1" customWidth="1"/>
    <col min="6146" max="6146" width="18.140625" style="1" customWidth="1"/>
    <col min="6147" max="6147" width="10.85546875" style="1" customWidth="1"/>
    <col min="6148" max="6148" width="17" style="1" customWidth="1"/>
    <col min="6149" max="6149" width="12.140625" style="1" customWidth="1"/>
    <col min="6150" max="6150" width="11.42578125" style="1" customWidth="1"/>
    <col min="6151" max="6398" width="9.140625" style="1"/>
    <col min="6399" max="6399" width="41.42578125" style="1" customWidth="1"/>
    <col min="6400" max="6400" width="13.5703125" style="1" customWidth="1"/>
    <col min="6401" max="6401" width="12.7109375" style="1" customWidth="1"/>
    <col min="6402" max="6402" width="18.140625" style="1" customWidth="1"/>
    <col min="6403" max="6403" width="10.85546875" style="1" customWidth="1"/>
    <col min="6404" max="6404" width="17" style="1" customWidth="1"/>
    <col min="6405" max="6405" width="12.140625" style="1" customWidth="1"/>
    <col min="6406" max="6406" width="11.42578125" style="1" customWidth="1"/>
    <col min="6407" max="6654" width="9.140625" style="1"/>
    <col min="6655" max="6655" width="41.42578125" style="1" customWidth="1"/>
    <col min="6656" max="6656" width="13.5703125" style="1" customWidth="1"/>
    <col min="6657" max="6657" width="12.7109375" style="1" customWidth="1"/>
    <col min="6658" max="6658" width="18.140625" style="1" customWidth="1"/>
    <col min="6659" max="6659" width="10.85546875" style="1" customWidth="1"/>
    <col min="6660" max="6660" width="17" style="1" customWidth="1"/>
    <col min="6661" max="6661" width="12.140625" style="1" customWidth="1"/>
    <col min="6662" max="6662" width="11.42578125" style="1" customWidth="1"/>
    <col min="6663" max="6910" width="9.140625" style="1"/>
    <col min="6911" max="6911" width="41.42578125" style="1" customWidth="1"/>
    <col min="6912" max="6912" width="13.5703125" style="1" customWidth="1"/>
    <col min="6913" max="6913" width="12.7109375" style="1" customWidth="1"/>
    <col min="6914" max="6914" width="18.140625" style="1" customWidth="1"/>
    <col min="6915" max="6915" width="10.85546875" style="1" customWidth="1"/>
    <col min="6916" max="6916" width="17" style="1" customWidth="1"/>
    <col min="6917" max="6917" width="12.140625" style="1" customWidth="1"/>
    <col min="6918" max="6918" width="11.42578125" style="1" customWidth="1"/>
    <col min="6919" max="7166" width="9.140625" style="1"/>
    <col min="7167" max="7167" width="41.42578125" style="1" customWidth="1"/>
    <col min="7168" max="7168" width="13.5703125" style="1" customWidth="1"/>
    <col min="7169" max="7169" width="12.7109375" style="1" customWidth="1"/>
    <col min="7170" max="7170" width="18.140625" style="1" customWidth="1"/>
    <col min="7171" max="7171" width="10.85546875" style="1" customWidth="1"/>
    <col min="7172" max="7172" width="17" style="1" customWidth="1"/>
    <col min="7173" max="7173" width="12.140625" style="1" customWidth="1"/>
    <col min="7174" max="7174" width="11.42578125" style="1" customWidth="1"/>
    <col min="7175" max="7422" width="9.140625" style="1"/>
    <col min="7423" max="7423" width="41.42578125" style="1" customWidth="1"/>
    <col min="7424" max="7424" width="13.5703125" style="1" customWidth="1"/>
    <col min="7425" max="7425" width="12.7109375" style="1" customWidth="1"/>
    <col min="7426" max="7426" width="18.140625" style="1" customWidth="1"/>
    <col min="7427" max="7427" width="10.85546875" style="1" customWidth="1"/>
    <col min="7428" max="7428" width="17" style="1" customWidth="1"/>
    <col min="7429" max="7429" width="12.140625" style="1" customWidth="1"/>
    <col min="7430" max="7430" width="11.42578125" style="1" customWidth="1"/>
    <col min="7431" max="7678" width="9.140625" style="1"/>
    <col min="7679" max="7679" width="41.42578125" style="1" customWidth="1"/>
    <col min="7680" max="7680" width="13.5703125" style="1" customWidth="1"/>
    <col min="7681" max="7681" width="12.7109375" style="1" customWidth="1"/>
    <col min="7682" max="7682" width="18.140625" style="1" customWidth="1"/>
    <col min="7683" max="7683" width="10.85546875" style="1" customWidth="1"/>
    <col min="7684" max="7684" width="17" style="1" customWidth="1"/>
    <col min="7685" max="7685" width="12.140625" style="1" customWidth="1"/>
    <col min="7686" max="7686" width="11.42578125" style="1" customWidth="1"/>
    <col min="7687" max="7934" width="9.140625" style="1"/>
    <col min="7935" max="7935" width="41.42578125" style="1" customWidth="1"/>
    <col min="7936" max="7936" width="13.5703125" style="1" customWidth="1"/>
    <col min="7937" max="7937" width="12.7109375" style="1" customWidth="1"/>
    <col min="7938" max="7938" width="18.140625" style="1" customWidth="1"/>
    <col min="7939" max="7939" width="10.85546875" style="1" customWidth="1"/>
    <col min="7940" max="7940" width="17" style="1" customWidth="1"/>
    <col min="7941" max="7941" width="12.140625" style="1" customWidth="1"/>
    <col min="7942" max="7942" width="11.42578125" style="1" customWidth="1"/>
    <col min="7943" max="8190" width="9.140625" style="1"/>
    <col min="8191" max="8191" width="41.42578125" style="1" customWidth="1"/>
    <col min="8192" max="8192" width="13.5703125" style="1" customWidth="1"/>
    <col min="8193" max="8193" width="12.7109375" style="1" customWidth="1"/>
    <col min="8194" max="8194" width="18.140625" style="1" customWidth="1"/>
    <col min="8195" max="8195" width="10.85546875" style="1" customWidth="1"/>
    <col min="8196" max="8196" width="17" style="1" customWidth="1"/>
    <col min="8197" max="8197" width="12.140625" style="1" customWidth="1"/>
    <col min="8198" max="8198" width="11.42578125" style="1" customWidth="1"/>
    <col min="8199" max="8446" width="9.140625" style="1"/>
    <col min="8447" max="8447" width="41.42578125" style="1" customWidth="1"/>
    <col min="8448" max="8448" width="13.5703125" style="1" customWidth="1"/>
    <col min="8449" max="8449" width="12.7109375" style="1" customWidth="1"/>
    <col min="8450" max="8450" width="18.140625" style="1" customWidth="1"/>
    <col min="8451" max="8451" width="10.85546875" style="1" customWidth="1"/>
    <col min="8452" max="8452" width="17" style="1" customWidth="1"/>
    <col min="8453" max="8453" width="12.140625" style="1" customWidth="1"/>
    <col min="8454" max="8454" width="11.42578125" style="1" customWidth="1"/>
    <col min="8455" max="8702" width="9.140625" style="1"/>
    <col min="8703" max="8703" width="41.42578125" style="1" customWidth="1"/>
    <col min="8704" max="8704" width="13.5703125" style="1" customWidth="1"/>
    <col min="8705" max="8705" width="12.7109375" style="1" customWidth="1"/>
    <col min="8706" max="8706" width="18.140625" style="1" customWidth="1"/>
    <col min="8707" max="8707" width="10.85546875" style="1" customWidth="1"/>
    <col min="8708" max="8708" width="17" style="1" customWidth="1"/>
    <col min="8709" max="8709" width="12.140625" style="1" customWidth="1"/>
    <col min="8710" max="8710" width="11.42578125" style="1" customWidth="1"/>
    <col min="8711" max="8958" width="9.140625" style="1"/>
    <col min="8959" max="8959" width="41.42578125" style="1" customWidth="1"/>
    <col min="8960" max="8960" width="13.5703125" style="1" customWidth="1"/>
    <col min="8961" max="8961" width="12.7109375" style="1" customWidth="1"/>
    <col min="8962" max="8962" width="18.140625" style="1" customWidth="1"/>
    <col min="8963" max="8963" width="10.85546875" style="1" customWidth="1"/>
    <col min="8964" max="8964" width="17" style="1" customWidth="1"/>
    <col min="8965" max="8965" width="12.140625" style="1" customWidth="1"/>
    <col min="8966" max="8966" width="11.42578125" style="1" customWidth="1"/>
    <col min="8967" max="9214" width="9.140625" style="1"/>
    <col min="9215" max="9215" width="41.42578125" style="1" customWidth="1"/>
    <col min="9216" max="9216" width="13.5703125" style="1" customWidth="1"/>
    <col min="9217" max="9217" width="12.7109375" style="1" customWidth="1"/>
    <col min="9218" max="9218" width="18.140625" style="1" customWidth="1"/>
    <col min="9219" max="9219" width="10.85546875" style="1" customWidth="1"/>
    <col min="9220" max="9220" width="17" style="1" customWidth="1"/>
    <col min="9221" max="9221" width="12.140625" style="1" customWidth="1"/>
    <col min="9222" max="9222" width="11.42578125" style="1" customWidth="1"/>
    <col min="9223" max="9470" width="9.140625" style="1"/>
    <col min="9471" max="9471" width="41.42578125" style="1" customWidth="1"/>
    <col min="9472" max="9472" width="13.5703125" style="1" customWidth="1"/>
    <col min="9473" max="9473" width="12.7109375" style="1" customWidth="1"/>
    <col min="9474" max="9474" width="18.140625" style="1" customWidth="1"/>
    <col min="9475" max="9475" width="10.85546875" style="1" customWidth="1"/>
    <col min="9476" max="9476" width="17" style="1" customWidth="1"/>
    <col min="9477" max="9477" width="12.140625" style="1" customWidth="1"/>
    <col min="9478" max="9478" width="11.42578125" style="1" customWidth="1"/>
    <col min="9479" max="9726" width="9.140625" style="1"/>
    <col min="9727" max="9727" width="41.42578125" style="1" customWidth="1"/>
    <col min="9728" max="9728" width="13.5703125" style="1" customWidth="1"/>
    <col min="9729" max="9729" width="12.7109375" style="1" customWidth="1"/>
    <col min="9730" max="9730" width="18.140625" style="1" customWidth="1"/>
    <col min="9731" max="9731" width="10.85546875" style="1" customWidth="1"/>
    <col min="9732" max="9732" width="17" style="1" customWidth="1"/>
    <col min="9733" max="9733" width="12.140625" style="1" customWidth="1"/>
    <col min="9734" max="9734" width="11.42578125" style="1" customWidth="1"/>
    <col min="9735" max="9982" width="9.140625" style="1"/>
    <col min="9983" max="9983" width="41.42578125" style="1" customWidth="1"/>
    <col min="9984" max="9984" width="13.5703125" style="1" customWidth="1"/>
    <col min="9985" max="9985" width="12.7109375" style="1" customWidth="1"/>
    <col min="9986" max="9986" width="18.140625" style="1" customWidth="1"/>
    <col min="9987" max="9987" width="10.85546875" style="1" customWidth="1"/>
    <col min="9988" max="9988" width="17" style="1" customWidth="1"/>
    <col min="9989" max="9989" width="12.140625" style="1" customWidth="1"/>
    <col min="9990" max="9990" width="11.42578125" style="1" customWidth="1"/>
    <col min="9991" max="10238" width="9.140625" style="1"/>
    <col min="10239" max="10239" width="41.42578125" style="1" customWidth="1"/>
    <col min="10240" max="10240" width="13.5703125" style="1" customWidth="1"/>
    <col min="10241" max="10241" width="12.7109375" style="1" customWidth="1"/>
    <col min="10242" max="10242" width="18.140625" style="1" customWidth="1"/>
    <col min="10243" max="10243" width="10.85546875" style="1" customWidth="1"/>
    <col min="10244" max="10244" width="17" style="1" customWidth="1"/>
    <col min="10245" max="10245" width="12.140625" style="1" customWidth="1"/>
    <col min="10246" max="10246" width="11.42578125" style="1" customWidth="1"/>
    <col min="10247" max="10494" width="9.140625" style="1"/>
    <col min="10495" max="10495" width="41.42578125" style="1" customWidth="1"/>
    <col min="10496" max="10496" width="13.5703125" style="1" customWidth="1"/>
    <col min="10497" max="10497" width="12.7109375" style="1" customWidth="1"/>
    <col min="10498" max="10498" width="18.140625" style="1" customWidth="1"/>
    <col min="10499" max="10499" width="10.85546875" style="1" customWidth="1"/>
    <col min="10500" max="10500" width="17" style="1" customWidth="1"/>
    <col min="10501" max="10501" width="12.140625" style="1" customWidth="1"/>
    <col min="10502" max="10502" width="11.42578125" style="1" customWidth="1"/>
    <col min="10503" max="10750" width="9.140625" style="1"/>
    <col min="10751" max="10751" width="41.42578125" style="1" customWidth="1"/>
    <col min="10752" max="10752" width="13.5703125" style="1" customWidth="1"/>
    <col min="10753" max="10753" width="12.7109375" style="1" customWidth="1"/>
    <col min="10754" max="10754" width="18.140625" style="1" customWidth="1"/>
    <col min="10755" max="10755" width="10.85546875" style="1" customWidth="1"/>
    <col min="10756" max="10756" width="17" style="1" customWidth="1"/>
    <col min="10757" max="10757" width="12.140625" style="1" customWidth="1"/>
    <col min="10758" max="10758" width="11.42578125" style="1" customWidth="1"/>
    <col min="10759" max="11006" width="9.140625" style="1"/>
    <col min="11007" max="11007" width="41.42578125" style="1" customWidth="1"/>
    <col min="11008" max="11008" width="13.5703125" style="1" customWidth="1"/>
    <col min="11009" max="11009" width="12.7109375" style="1" customWidth="1"/>
    <col min="11010" max="11010" width="18.140625" style="1" customWidth="1"/>
    <col min="11011" max="11011" width="10.85546875" style="1" customWidth="1"/>
    <col min="11012" max="11012" width="17" style="1" customWidth="1"/>
    <col min="11013" max="11013" width="12.140625" style="1" customWidth="1"/>
    <col min="11014" max="11014" width="11.42578125" style="1" customWidth="1"/>
    <col min="11015" max="11262" width="9.140625" style="1"/>
    <col min="11263" max="11263" width="41.42578125" style="1" customWidth="1"/>
    <col min="11264" max="11264" width="13.5703125" style="1" customWidth="1"/>
    <col min="11265" max="11265" width="12.7109375" style="1" customWidth="1"/>
    <col min="11266" max="11266" width="18.140625" style="1" customWidth="1"/>
    <col min="11267" max="11267" width="10.85546875" style="1" customWidth="1"/>
    <col min="11268" max="11268" width="17" style="1" customWidth="1"/>
    <col min="11269" max="11269" width="12.140625" style="1" customWidth="1"/>
    <col min="11270" max="11270" width="11.42578125" style="1" customWidth="1"/>
    <col min="11271" max="11518" width="9.140625" style="1"/>
    <col min="11519" max="11519" width="41.42578125" style="1" customWidth="1"/>
    <col min="11520" max="11520" width="13.5703125" style="1" customWidth="1"/>
    <col min="11521" max="11521" width="12.7109375" style="1" customWidth="1"/>
    <col min="11522" max="11522" width="18.140625" style="1" customWidth="1"/>
    <col min="11523" max="11523" width="10.85546875" style="1" customWidth="1"/>
    <col min="11524" max="11524" width="17" style="1" customWidth="1"/>
    <col min="11525" max="11525" width="12.140625" style="1" customWidth="1"/>
    <col min="11526" max="11526" width="11.42578125" style="1" customWidth="1"/>
    <col min="11527" max="11774" width="9.140625" style="1"/>
    <col min="11775" max="11775" width="41.42578125" style="1" customWidth="1"/>
    <col min="11776" max="11776" width="13.5703125" style="1" customWidth="1"/>
    <col min="11777" max="11777" width="12.7109375" style="1" customWidth="1"/>
    <col min="11778" max="11778" width="18.140625" style="1" customWidth="1"/>
    <col min="11779" max="11779" width="10.85546875" style="1" customWidth="1"/>
    <col min="11780" max="11780" width="17" style="1" customWidth="1"/>
    <col min="11781" max="11781" width="12.140625" style="1" customWidth="1"/>
    <col min="11782" max="11782" width="11.42578125" style="1" customWidth="1"/>
    <col min="11783" max="12030" width="9.140625" style="1"/>
    <col min="12031" max="12031" width="41.42578125" style="1" customWidth="1"/>
    <col min="12032" max="12032" width="13.5703125" style="1" customWidth="1"/>
    <col min="12033" max="12033" width="12.7109375" style="1" customWidth="1"/>
    <col min="12034" max="12034" width="18.140625" style="1" customWidth="1"/>
    <col min="12035" max="12035" width="10.85546875" style="1" customWidth="1"/>
    <col min="12036" max="12036" width="17" style="1" customWidth="1"/>
    <col min="12037" max="12037" width="12.140625" style="1" customWidth="1"/>
    <col min="12038" max="12038" width="11.42578125" style="1" customWidth="1"/>
    <col min="12039" max="12286" width="9.140625" style="1"/>
    <col min="12287" max="12287" width="41.42578125" style="1" customWidth="1"/>
    <col min="12288" max="12288" width="13.5703125" style="1" customWidth="1"/>
    <col min="12289" max="12289" width="12.7109375" style="1" customWidth="1"/>
    <col min="12290" max="12290" width="18.140625" style="1" customWidth="1"/>
    <col min="12291" max="12291" width="10.85546875" style="1" customWidth="1"/>
    <col min="12292" max="12292" width="17" style="1" customWidth="1"/>
    <col min="12293" max="12293" width="12.140625" style="1" customWidth="1"/>
    <col min="12294" max="12294" width="11.42578125" style="1" customWidth="1"/>
    <col min="12295" max="12542" width="9.140625" style="1"/>
    <col min="12543" max="12543" width="41.42578125" style="1" customWidth="1"/>
    <col min="12544" max="12544" width="13.5703125" style="1" customWidth="1"/>
    <col min="12545" max="12545" width="12.7109375" style="1" customWidth="1"/>
    <col min="12546" max="12546" width="18.140625" style="1" customWidth="1"/>
    <col min="12547" max="12547" width="10.85546875" style="1" customWidth="1"/>
    <col min="12548" max="12548" width="17" style="1" customWidth="1"/>
    <col min="12549" max="12549" width="12.140625" style="1" customWidth="1"/>
    <col min="12550" max="12550" width="11.42578125" style="1" customWidth="1"/>
    <col min="12551" max="12798" width="9.140625" style="1"/>
    <col min="12799" max="12799" width="41.42578125" style="1" customWidth="1"/>
    <col min="12800" max="12800" width="13.5703125" style="1" customWidth="1"/>
    <col min="12801" max="12801" width="12.7109375" style="1" customWidth="1"/>
    <col min="12802" max="12802" width="18.140625" style="1" customWidth="1"/>
    <col min="12803" max="12803" width="10.85546875" style="1" customWidth="1"/>
    <col min="12804" max="12804" width="17" style="1" customWidth="1"/>
    <col min="12805" max="12805" width="12.140625" style="1" customWidth="1"/>
    <col min="12806" max="12806" width="11.42578125" style="1" customWidth="1"/>
    <col min="12807" max="13054" width="9.140625" style="1"/>
    <col min="13055" max="13055" width="41.42578125" style="1" customWidth="1"/>
    <col min="13056" max="13056" width="13.5703125" style="1" customWidth="1"/>
    <col min="13057" max="13057" width="12.7109375" style="1" customWidth="1"/>
    <col min="13058" max="13058" width="18.140625" style="1" customWidth="1"/>
    <col min="13059" max="13059" width="10.85546875" style="1" customWidth="1"/>
    <col min="13060" max="13060" width="17" style="1" customWidth="1"/>
    <col min="13061" max="13061" width="12.140625" style="1" customWidth="1"/>
    <col min="13062" max="13062" width="11.42578125" style="1" customWidth="1"/>
    <col min="13063" max="13310" width="9.140625" style="1"/>
    <col min="13311" max="13311" width="41.42578125" style="1" customWidth="1"/>
    <col min="13312" max="13312" width="13.5703125" style="1" customWidth="1"/>
    <col min="13313" max="13313" width="12.7109375" style="1" customWidth="1"/>
    <col min="13314" max="13314" width="18.140625" style="1" customWidth="1"/>
    <col min="13315" max="13315" width="10.85546875" style="1" customWidth="1"/>
    <col min="13316" max="13316" width="17" style="1" customWidth="1"/>
    <col min="13317" max="13317" width="12.140625" style="1" customWidth="1"/>
    <col min="13318" max="13318" width="11.42578125" style="1" customWidth="1"/>
    <col min="13319" max="13566" width="9.140625" style="1"/>
    <col min="13567" max="13567" width="41.42578125" style="1" customWidth="1"/>
    <col min="13568" max="13568" width="13.5703125" style="1" customWidth="1"/>
    <col min="13569" max="13569" width="12.7109375" style="1" customWidth="1"/>
    <col min="13570" max="13570" width="18.140625" style="1" customWidth="1"/>
    <col min="13571" max="13571" width="10.85546875" style="1" customWidth="1"/>
    <col min="13572" max="13572" width="17" style="1" customWidth="1"/>
    <col min="13573" max="13573" width="12.140625" style="1" customWidth="1"/>
    <col min="13574" max="13574" width="11.42578125" style="1" customWidth="1"/>
    <col min="13575" max="13822" width="9.140625" style="1"/>
    <col min="13823" max="13823" width="41.42578125" style="1" customWidth="1"/>
    <col min="13824" max="13824" width="13.5703125" style="1" customWidth="1"/>
    <col min="13825" max="13825" width="12.7109375" style="1" customWidth="1"/>
    <col min="13826" max="13826" width="18.140625" style="1" customWidth="1"/>
    <col min="13827" max="13827" width="10.85546875" style="1" customWidth="1"/>
    <col min="13828" max="13828" width="17" style="1" customWidth="1"/>
    <col min="13829" max="13829" width="12.140625" style="1" customWidth="1"/>
    <col min="13830" max="13830" width="11.42578125" style="1" customWidth="1"/>
    <col min="13831" max="14078" width="9.140625" style="1"/>
    <col min="14079" max="14079" width="41.42578125" style="1" customWidth="1"/>
    <col min="14080" max="14080" width="13.5703125" style="1" customWidth="1"/>
    <col min="14081" max="14081" width="12.7109375" style="1" customWidth="1"/>
    <col min="14082" max="14082" width="18.140625" style="1" customWidth="1"/>
    <col min="14083" max="14083" width="10.85546875" style="1" customWidth="1"/>
    <col min="14084" max="14084" width="17" style="1" customWidth="1"/>
    <col min="14085" max="14085" width="12.140625" style="1" customWidth="1"/>
    <col min="14086" max="14086" width="11.42578125" style="1" customWidth="1"/>
    <col min="14087" max="14334" width="9.140625" style="1"/>
    <col min="14335" max="14335" width="41.42578125" style="1" customWidth="1"/>
    <col min="14336" max="14336" width="13.5703125" style="1" customWidth="1"/>
    <col min="14337" max="14337" width="12.7109375" style="1" customWidth="1"/>
    <col min="14338" max="14338" width="18.140625" style="1" customWidth="1"/>
    <col min="14339" max="14339" width="10.85546875" style="1" customWidth="1"/>
    <col min="14340" max="14340" width="17" style="1" customWidth="1"/>
    <col min="14341" max="14341" width="12.140625" style="1" customWidth="1"/>
    <col min="14342" max="14342" width="11.42578125" style="1" customWidth="1"/>
    <col min="14343" max="14590" width="9.140625" style="1"/>
    <col min="14591" max="14591" width="41.42578125" style="1" customWidth="1"/>
    <col min="14592" max="14592" width="13.5703125" style="1" customWidth="1"/>
    <col min="14593" max="14593" width="12.7109375" style="1" customWidth="1"/>
    <col min="14594" max="14594" width="18.140625" style="1" customWidth="1"/>
    <col min="14595" max="14595" width="10.85546875" style="1" customWidth="1"/>
    <col min="14596" max="14596" width="17" style="1" customWidth="1"/>
    <col min="14597" max="14597" width="12.140625" style="1" customWidth="1"/>
    <col min="14598" max="14598" width="11.42578125" style="1" customWidth="1"/>
    <col min="14599" max="14846" width="9.140625" style="1"/>
    <col min="14847" max="14847" width="41.42578125" style="1" customWidth="1"/>
    <col min="14848" max="14848" width="13.5703125" style="1" customWidth="1"/>
    <col min="14849" max="14849" width="12.7109375" style="1" customWidth="1"/>
    <col min="14850" max="14850" width="18.140625" style="1" customWidth="1"/>
    <col min="14851" max="14851" width="10.85546875" style="1" customWidth="1"/>
    <col min="14852" max="14852" width="17" style="1" customWidth="1"/>
    <col min="14853" max="14853" width="12.140625" style="1" customWidth="1"/>
    <col min="14854" max="14854" width="11.42578125" style="1" customWidth="1"/>
    <col min="14855" max="15102" width="9.140625" style="1"/>
    <col min="15103" max="15103" width="41.42578125" style="1" customWidth="1"/>
    <col min="15104" max="15104" width="13.5703125" style="1" customWidth="1"/>
    <col min="15105" max="15105" width="12.7109375" style="1" customWidth="1"/>
    <col min="15106" max="15106" width="18.140625" style="1" customWidth="1"/>
    <col min="15107" max="15107" width="10.85546875" style="1" customWidth="1"/>
    <col min="15108" max="15108" width="17" style="1" customWidth="1"/>
    <col min="15109" max="15109" width="12.140625" style="1" customWidth="1"/>
    <col min="15110" max="15110" width="11.42578125" style="1" customWidth="1"/>
    <col min="15111" max="15358" width="9.140625" style="1"/>
    <col min="15359" max="15359" width="41.42578125" style="1" customWidth="1"/>
    <col min="15360" max="15360" width="13.5703125" style="1" customWidth="1"/>
    <col min="15361" max="15361" width="12.7109375" style="1" customWidth="1"/>
    <col min="15362" max="15362" width="18.140625" style="1" customWidth="1"/>
    <col min="15363" max="15363" width="10.85546875" style="1" customWidth="1"/>
    <col min="15364" max="15364" width="17" style="1" customWidth="1"/>
    <col min="15365" max="15365" width="12.140625" style="1" customWidth="1"/>
    <col min="15366" max="15366" width="11.42578125" style="1" customWidth="1"/>
    <col min="15367" max="15614" width="9.140625" style="1"/>
    <col min="15615" max="15615" width="41.42578125" style="1" customWidth="1"/>
    <col min="15616" max="15616" width="13.5703125" style="1" customWidth="1"/>
    <col min="15617" max="15617" width="12.7109375" style="1" customWidth="1"/>
    <col min="15618" max="15618" width="18.140625" style="1" customWidth="1"/>
    <col min="15619" max="15619" width="10.85546875" style="1" customWidth="1"/>
    <col min="15620" max="15620" width="17" style="1" customWidth="1"/>
    <col min="15621" max="15621" width="12.140625" style="1" customWidth="1"/>
    <col min="15622" max="15622" width="11.42578125" style="1" customWidth="1"/>
    <col min="15623" max="15870" width="9.140625" style="1"/>
    <col min="15871" max="15871" width="41.42578125" style="1" customWidth="1"/>
    <col min="15872" max="15872" width="13.5703125" style="1" customWidth="1"/>
    <col min="15873" max="15873" width="12.7109375" style="1" customWidth="1"/>
    <col min="15874" max="15874" width="18.140625" style="1" customWidth="1"/>
    <col min="15875" max="15875" width="10.85546875" style="1" customWidth="1"/>
    <col min="15876" max="15876" width="17" style="1" customWidth="1"/>
    <col min="15877" max="15877" width="12.140625" style="1" customWidth="1"/>
    <col min="15878" max="15878" width="11.42578125" style="1" customWidth="1"/>
    <col min="15879" max="16126" width="9.140625" style="1"/>
    <col min="16127" max="16127" width="41.42578125" style="1" customWidth="1"/>
    <col min="16128" max="16128" width="13.5703125" style="1" customWidth="1"/>
    <col min="16129" max="16129" width="12.7109375" style="1" customWidth="1"/>
    <col min="16130" max="16130" width="18.140625" style="1" customWidth="1"/>
    <col min="16131" max="16131" width="10.85546875" style="1" customWidth="1"/>
    <col min="16132" max="16132" width="17" style="1" customWidth="1"/>
    <col min="16133" max="16133" width="12.140625" style="1" customWidth="1"/>
    <col min="16134" max="16134" width="11.42578125" style="1" customWidth="1"/>
    <col min="16135" max="16382" width="9.140625" style="1"/>
    <col min="16383" max="16384" width="9.140625" style="1" customWidth="1"/>
  </cols>
  <sheetData>
    <row r="1" spans="1:8" ht="24.75" customHeight="1" x14ac:dyDescent="0.25">
      <c r="A1" s="293" t="s">
        <v>411</v>
      </c>
      <c r="B1" s="294"/>
      <c r="C1" s="294"/>
      <c r="D1" s="294"/>
      <c r="E1" s="294"/>
      <c r="F1" s="294"/>
      <c r="G1" s="294"/>
      <c r="H1" s="295"/>
    </row>
    <row r="2" spans="1:8" ht="24.75" customHeight="1" x14ac:dyDescent="0.25">
      <c r="A2" s="296"/>
      <c r="B2" s="297"/>
      <c r="C2" s="297"/>
      <c r="D2" s="297"/>
      <c r="E2" s="297"/>
      <c r="F2" s="298"/>
      <c r="G2" s="299" t="str">
        <f>ОГЛАВЛЕНИЕ!D10</f>
        <v>с 14.01.2019</v>
      </c>
      <c r="H2" s="300"/>
    </row>
    <row r="3" spans="1:8" ht="33.75" customHeight="1" thickBot="1" x14ac:dyDescent="0.3">
      <c r="A3" s="2" t="s">
        <v>0</v>
      </c>
      <c r="B3" s="16" t="s">
        <v>615</v>
      </c>
      <c r="C3" s="2" t="s">
        <v>2</v>
      </c>
      <c r="D3" s="2" t="s">
        <v>3</v>
      </c>
      <c r="E3" s="3" t="s">
        <v>294</v>
      </c>
      <c r="F3" s="4" t="s">
        <v>291</v>
      </c>
      <c r="G3" s="5" t="s">
        <v>292</v>
      </c>
      <c r="H3" s="156">
        <f>ОГЛАВЛЕНИЕ!C12</f>
        <v>0</v>
      </c>
    </row>
    <row r="4" spans="1:8" ht="24.75" customHeight="1" thickBot="1" x14ac:dyDescent="0.3">
      <c r="A4" s="17" t="s">
        <v>22</v>
      </c>
      <c r="B4" s="18" t="s">
        <v>6</v>
      </c>
      <c r="C4" s="18" t="s">
        <v>6</v>
      </c>
      <c r="D4" s="19" t="s">
        <v>6</v>
      </c>
      <c r="E4" s="259">
        <v>21</v>
      </c>
      <c r="F4" s="113">
        <f>E4-E4*$H$3/100</f>
        <v>21</v>
      </c>
      <c r="G4" s="20"/>
      <c r="H4" s="18"/>
    </row>
    <row r="5" spans="1:8" ht="24.75" customHeight="1" thickBot="1" x14ac:dyDescent="0.3">
      <c r="A5" s="17" t="s">
        <v>23</v>
      </c>
      <c r="B5" s="18" t="s">
        <v>6</v>
      </c>
      <c r="C5" s="18" t="s">
        <v>6</v>
      </c>
      <c r="D5" s="19" t="s">
        <v>6</v>
      </c>
      <c r="E5" s="259">
        <v>30</v>
      </c>
      <c r="F5" s="113">
        <f t="shared" ref="F5:F48" si="0">E5-E5*$H$3/100</f>
        <v>30</v>
      </c>
      <c r="G5" s="20"/>
      <c r="H5" s="18"/>
    </row>
    <row r="6" spans="1:8" ht="24.75" customHeight="1" thickBot="1" x14ac:dyDescent="0.3">
      <c r="A6" s="17" t="s">
        <v>24</v>
      </c>
      <c r="B6" s="18" t="s">
        <v>6</v>
      </c>
      <c r="C6" s="21" t="s">
        <v>25</v>
      </c>
      <c r="D6" s="22">
        <v>0.06</v>
      </c>
      <c r="E6" s="259">
        <v>20</v>
      </c>
      <c r="F6" s="113">
        <f t="shared" si="0"/>
        <v>20</v>
      </c>
      <c r="G6" s="23"/>
      <c r="H6" s="18"/>
    </row>
    <row r="7" spans="1:8" ht="24.75" customHeight="1" thickBot="1" x14ac:dyDescent="0.3">
      <c r="A7" s="17" t="s">
        <v>26</v>
      </c>
      <c r="B7" s="18" t="s">
        <v>6</v>
      </c>
      <c r="C7" s="21" t="s">
        <v>27</v>
      </c>
      <c r="D7" s="22">
        <v>0.08</v>
      </c>
      <c r="E7" s="259">
        <v>25</v>
      </c>
      <c r="F7" s="113">
        <f t="shared" si="0"/>
        <v>25</v>
      </c>
      <c r="G7" s="23"/>
      <c r="H7" s="18"/>
    </row>
    <row r="8" spans="1:8" ht="24.75" customHeight="1" thickBot="1" x14ac:dyDescent="0.3">
      <c r="A8" s="17" t="s">
        <v>28</v>
      </c>
      <c r="B8" s="18" t="s">
        <v>6</v>
      </c>
      <c r="C8" s="21" t="s">
        <v>29</v>
      </c>
      <c r="D8" s="22">
        <v>0.09</v>
      </c>
      <c r="E8" s="259">
        <v>28</v>
      </c>
      <c r="F8" s="113">
        <f t="shared" si="0"/>
        <v>28</v>
      </c>
      <c r="G8" s="23"/>
      <c r="H8" s="18"/>
    </row>
    <row r="9" spans="1:8" ht="24.75" customHeight="1" thickBot="1" x14ac:dyDescent="0.3">
      <c r="A9" s="17" t="s">
        <v>30</v>
      </c>
      <c r="B9" s="18" t="s">
        <v>6</v>
      </c>
      <c r="C9" s="21" t="s">
        <v>31</v>
      </c>
      <c r="D9" s="22">
        <v>0.12</v>
      </c>
      <c r="E9" s="259">
        <v>31</v>
      </c>
      <c r="F9" s="113">
        <f t="shared" si="0"/>
        <v>31</v>
      </c>
      <c r="G9" s="23"/>
      <c r="H9" s="18"/>
    </row>
    <row r="10" spans="1:8" ht="24.75" customHeight="1" thickBot="1" x14ac:dyDescent="0.3">
      <c r="A10" s="17" t="s">
        <v>32</v>
      </c>
      <c r="B10" s="18" t="s">
        <v>6</v>
      </c>
      <c r="C10" s="21" t="s">
        <v>33</v>
      </c>
      <c r="D10" s="22">
        <v>0.14000000000000001</v>
      </c>
      <c r="E10" s="259">
        <v>37</v>
      </c>
      <c r="F10" s="113">
        <f t="shared" si="0"/>
        <v>37</v>
      </c>
      <c r="G10" s="23"/>
      <c r="H10" s="18"/>
    </row>
    <row r="11" spans="1:8" ht="24.75" customHeight="1" thickBot="1" x14ac:dyDescent="0.3">
      <c r="A11" s="17" t="s">
        <v>34</v>
      </c>
      <c r="B11" s="18" t="s">
        <v>6</v>
      </c>
      <c r="C11" s="21" t="s">
        <v>35</v>
      </c>
      <c r="D11" s="22">
        <v>0.2</v>
      </c>
      <c r="E11" s="259">
        <v>45</v>
      </c>
      <c r="F11" s="113">
        <f t="shared" si="0"/>
        <v>45</v>
      </c>
      <c r="G11" s="23"/>
      <c r="H11" s="18"/>
    </row>
    <row r="12" spans="1:8" ht="24.75" customHeight="1" thickBot="1" x14ac:dyDescent="0.3">
      <c r="A12" s="17" t="s">
        <v>36</v>
      </c>
      <c r="B12" s="18" t="s">
        <v>6</v>
      </c>
      <c r="C12" s="21" t="s">
        <v>37</v>
      </c>
      <c r="D12" s="22">
        <v>0.27</v>
      </c>
      <c r="E12" s="259">
        <v>56</v>
      </c>
      <c r="F12" s="113">
        <f t="shared" si="0"/>
        <v>56</v>
      </c>
      <c r="G12" s="23"/>
      <c r="H12" s="18"/>
    </row>
    <row r="13" spans="1:8" ht="24.75" customHeight="1" thickBot="1" x14ac:dyDescent="0.3">
      <c r="A13" s="239" t="s">
        <v>38</v>
      </c>
      <c r="B13" s="18" t="s">
        <v>6</v>
      </c>
      <c r="C13" s="21" t="s">
        <v>39</v>
      </c>
      <c r="D13" s="22">
        <v>0.32</v>
      </c>
      <c r="E13" s="259">
        <v>64</v>
      </c>
      <c r="F13" s="113">
        <f t="shared" si="0"/>
        <v>64</v>
      </c>
      <c r="G13" s="23"/>
      <c r="H13" s="18"/>
    </row>
    <row r="14" spans="1:8" ht="24.75" customHeight="1" thickBot="1" x14ac:dyDescent="0.3">
      <c r="A14" s="17" t="s">
        <v>40</v>
      </c>
      <c r="B14" s="20">
        <v>125</v>
      </c>
      <c r="C14" s="21" t="s">
        <v>41</v>
      </c>
      <c r="D14" s="22">
        <v>2</v>
      </c>
      <c r="E14" s="259">
        <v>339</v>
      </c>
      <c r="F14" s="113">
        <f t="shared" si="0"/>
        <v>339</v>
      </c>
      <c r="G14" s="23"/>
      <c r="H14" s="21"/>
    </row>
    <row r="15" spans="1:8" ht="24.75" customHeight="1" thickBot="1" x14ac:dyDescent="0.3">
      <c r="A15" s="17" t="s">
        <v>42</v>
      </c>
      <c r="B15" s="20">
        <v>125</v>
      </c>
      <c r="C15" s="21" t="s">
        <v>43</v>
      </c>
      <c r="D15" s="22">
        <v>2.4</v>
      </c>
      <c r="E15" s="259">
        <v>401</v>
      </c>
      <c r="F15" s="113">
        <f t="shared" si="0"/>
        <v>401</v>
      </c>
      <c r="G15" s="23"/>
      <c r="H15" s="21"/>
    </row>
    <row r="16" spans="1:8" ht="24.75" customHeight="1" thickBot="1" x14ac:dyDescent="0.3">
      <c r="A16" s="17" t="s">
        <v>44</v>
      </c>
      <c r="B16" s="20">
        <v>125</v>
      </c>
      <c r="C16" s="21" t="s">
        <v>45</v>
      </c>
      <c r="D16" s="22">
        <v>2.8</v>
      </c>
      <c r="E16" s="259">
        <v>464</v>
      </c>
      <c r="F16" s="113">
        <f t="shared" si="0"/>
        <v>464</v>
      </c>
      <c r="G16" s="23"/>
      <c r="H16" s="21"/>
    </row>
    <row r="17" spans="1:8" ht="24.75" customHeight="1" thickBot="1" x14ac:dyDescent="0.3">
      <c r="A17" s="17" t="s">
        <v>46</v>
      </c>
      <c r="B17" s="20">
        <v>125</v>
      </c>
      <c r="C17" s="21" t="s">
        <v>47</v>
      </c>
      <c r="D17" s="22">
        <v>3.2</v>
      </c>
      <c r="E17" s="259">
        <v>527</v>
      </c>
      <c r="F17" s="113">
        <f t="shared" si="0"/>
        <v>527</v>
      </c>
      <c r="G17" s="23"/>
      <c r="H17" s="21"/>
    </row>
    <row r="18" spans="1:8" ht="24.75" customHeight="1" thickBot="1" x14ac:dyDescent="0.3">
      <c r="A18" s="17" t="s">
        <v>48</v>
      </c>
      <c r="B18" s="20">
        <v>125</v>
      </c>
      <c r="C18" s="21" t="s">
        <v>49</v>
      </c>
      <c r="D18" s="22">
        <v>4</v>
      </c>
      <c r="E18" s="259">
        <v>670</v>
      </c>
      <c r="F18" s="113">
        <f t="shared" si="0"/>
        <v>670</v>
      </c>
      <c r="G18" s="23"/>
      <c r="H18" s="21"/>
    </row>
    <row r="19" spans="1:8" ht="24.75" customHeight="1" thickBot="1" x14ac:dyDescent="0.3">
      <c r="A19" s="17" t="s">
        <v>50</v>
      </c>
      <c r="B19" s="20">
        <v>125</v>
      </c>
      <c r="C19" s="21" t="s">
        <v>51</v>
      </c>
      <c r="D19" s="22">
        <v>2.5</v>
      </c>
      <c r="E19" s="245">
        <v>390</v>
      </c>
      <c r="F19" s="113">
        <f t="shared" si="0"/>
        <v>390</v>
      </c>
      <c r="G19" s="23"/>
      <c r="H19" s="21"/>
    </row>
    <row r="20" spans="1:8" ht="24.75" customHeight="1" thickBot="1" x14ac:dyDescent="0.3">
      <c r="A20" s="17" t="s">
        <v>52</v>
      </c>
      <c r="B20" s="20">
        <v>125</v>
      </c>
      <c r="C20" s="21" t="s">
        <v>53</v>
      </c>
      <c r="D20" s="22">
        <v>3</v>
      </c>
      <c r="E20" s="245">
        <v>471</v>
      </c>
      <c r="F20" s="113">
        <f t="shared" si="0"/>
        <v>471</v>
      </c>
      <c r="G20" s="23"/>
      <c r="H20" s="21"/>
    </row>
    <row r="21" spans="1:8" ht="24.75" customHeight="1" thickBot="1" x14ac:dyDescent="0.3">
      <c r="A21" s="17" t="s">
        <v>54</v>
      </c>
      <c r="B21" s="20">
        <v>125</v>
      </c>
      <c r="C21" s="21" t="s">
        <v>55</v>
      </c>
      <c r="D21" s="22">
        <v>3.6</v>
      </c>
      <c r="E21" s="245">
        <v>547</v>
      </c>
      <c r="F21" s="113">
        <f t="shared" si="0"/>
        <v>547</v>
      </c>
      <c r="G21" s="23"/>
      <c r="H21" s="21"/>
    </row>
    <row r="22" spans="1:8" ht="24.75" customHeight="1" thickBot="1" x14ac:dyDescent="0.3">
      <c r="A22" s="17" t="s">
        <v>56</v>
      </c>
      <c r="B22" s="20">
        <v>100</v>
      </c>
      <c r="C22" s="21" t="s">
        <v>57</v>
      </c>
      <c r="D22" s="22">
        <v>4.2</v>
      </c>
      <c r="E22" s="245">
        <v>622</v>
      </c>
      <c r="F22" s="113">
        <f t="shared" si="0"/>
        <v>622</v>
      </c>
      <c r="G22" s="23"/>
      <c r="H22" s="21"/>
    </row>
    <row r="23" spans="1:8" ht="24.75" customHeight="1" thickBot="1" x14ac:dyDescent="0.3">
      <c r="A23" s="17" t="s">
        <v>58</v>
      </c>
      <c r="B23" s="20">
        <v>125</v>
      </c>
      <c r="C23" s="21" t="s">
        <v>59</v>
      </c>
      <c r="D23" s="22">
        <v>4.5999999999999996</v>
      </c>
      <c r="E23" s="259">
        <v>771</v>
      </c>
      <c r="F23" s="113">
        <f t="shared" si="0"/>
        <v>771</v>
      </c>
      <c r="G23" s="23"/>
      <c r="H23" s="21"/>
    </row>
    <row r="24" spans="1:8" ht="24.75" customHeight="1" thickBot="1" x14ac:dyDescent="0.3">
      <c r="A24" s="17" t="s">
        <v>60</v>
      </c>
      <c r="B24" s="20">
        <v>120</v>
      </c>
      <c r="C24" s="21" t="s">
        <v>61</v>
      </c>
      <c r="D24" s="22">
        <v>5.0999999999999996</v>
      </c>
      <c r="E24" s="259">
        <v>860</v>
      </c>
      <c r="F24" s="113">
        <f t="shared" si="0"/>
        <v>860</v>
      </c>
      <c r="G24" s="23"/>
      <c r="H24" s="21"/>
    </row>
    <row r="25" spans="1:8" ht="24.75" customHeight="1" thickBot="1" x14ac:dyDescent="0.3">
      <c r="A25" s="17" t="s">
        <v>62</v>
      </c>
      <c r="B25" s="20">
        <v>100</v>
      </c>
      <c r="C25" s="21" t="s">
        <v>63</v>
      </c>
      <c r="D25" s="22">
        <v>5.6</v>
      </c>
      <c r="E25" s="259">
        <v>960</v>
      </c>
      <c r="F25" s="113">
        <f t="shared" si="0"/>
        <v>960</v>
      </c>
      <c r="G25" s="23"/>
      <c r="H25" s="21"/>
    </row>
    <row r="26" spans="1:8" ht="24.75" customHeight="1" thickBot="1" x14ac:dyDescent="0.3">
      <c r="A26" s="17" t="s">
        <v>64</v>
      </c>
      <c r="B26" s="20">
        <v>125</v>
      </c>
      <c r="C26" s="21" t="s">
        <v>65</v>
      </c>
      <c r="D26" s="22">
        <v>2.9</v>
      </c>
      <c r="E26" s="259">
        <v>493</v>
      </c>
      <c r="F26" s="113">
        <f t="shared" si="0"/>
        <v>493</v>
      </c>
      <c r="G26" s="23"/>
      <c r="H26" s="21"/>
    </row>
    <row r="27" spans="1:8" ht="24.75" customHeight="1" thickBot="1" x14ac:dyDescent="0.3">
      <c r="A27" s="17" t="s">
        <v>66</v>
      </c>
      <c r="B27" s="20">
        <v>125</v>
      </c>
      <c r="C27" s="21" t="s">
        <v>67</v>
      </c>
      <c r="D27" s="22">
        <v>3.5</v>
      </c>
      <c r="E27" s="259">
        <v>598</v>
      </c>
      <c r="F27" s="113">
        <f t="shared" si="0"/>
        <v>598</v>
      </c>
      <c r="G27" s="23"/>
      <c r="H27" s="21"/>
    </row>
    <row r="28" spans="1:8" ht="24.75" customHeight="1" thickBot="1" x14ac:dyDescent="0.3">
      <c r="A28" s="17" t="s">
        <v>68</v>
      </c>
      <c r="B28" s="20">
        <v>125</v>
      </c>
      <c r="C28" s="21" t="s">
        <v>69</v>
      </c>
      <c r="D28" s="22">
        <v>4.2</v>
      </c>
      <c r="E28" s="259">
        <v>724</v>
      </c>
      <c r="F28" s="113">
        <f t="shared" si="0"/>
        <v>724</v>
      </c>
      <c r="G28" s="23"/>
      <c r="H28" s="21"/>
    </row>
    <row r="29" spans="1:8" ht="24.75" customHeight="1" thickBot="1" x14ac:dyDescent="0.3">
      <c r="A29" s="17" t="s">
        <v>70</v>
      </c>
      <c r="B29" s="20">
        <v>125</v>
      </c>
      <c r="C29" s="21" t="s">
        <v>71</v>
      </c>
      <c r="D29" s="22">
        <v>4.7</v>
      </c>
      <c r="E29" s="259">
        <v>803</v>
      </c>
      <c r="F29" s="113">
        <f t="shared" si="0"/>
        <v>803</v>
      </c>
      <c r="G29" s="23"/>
      <c r="H29" s="21"/>
    </row>
    <row r="30" spans="1:8" ht="24.75" customHeight="1" thickBot="1" x14ac:dyDescent="0.3">
      <c r="A30" s="17" t="s">
        <v>72</v>
      </c>
      <c r="B30" s="20">
        <v>100</v>
      </c>
      <c r="C30" s="21" t="s">
        <v>73</v>
      </c>
      <c r="D30" s="22">
        <v>6</v>
      </c>
      <c r="E30" s="259">
        <v>1160</v>
      </c>
      <c r="F30" s="113">
        <f t="shared" si="0"/>
        <v>1160</v>
      </c>
      <c r="G30" s="23"/>
      <c r="H30" s="21"/>
    </row>
    <row r="31" spans="1:8" ht="24.75" customHeight="1" thickBot="1" x14ac:dyDescent="0.3">
      <c r="A31" s="17" t="s">
        <v>74</v>
      </c>
      <c r="B31" s="20">
        <v>125</v>
      </c>
      <c r="C31" s="21" t="s">
        <v>75</v>
      </c>
      <c r="D31" s="22">
        <v>3.9</v>
      </c>
      <c r="E31" s="259">
        <v>653</v>
      </c>
      <c r="F31" s="113">
        <f t="shared" si="0"/>
        <v>653</v>
      </c>
      <c r="G31" s="23"/>
      <c r="H31" s="21"/>
    </row>
    <row r="32" spans="1:8" ht="24.75" customHeight="1" thickBot="1" x14ac:dyDescent="0.3">
      <c r="A32" s="17" t="s">
        <v>76</v>
      </c>
      <c r="B32" s="20">
        <v>125</v>
      </c>
      <c r="C32" s="21" t="s">
        <v>77</v>
      </c>
      <c r="D32" s="22">
        <v>4.7</v>
      </c>
      <c r="E32" s="259">
        <v>778</v>
      </c>
      <c r="F32" s="113">
        <f t="shared" si="0"/>
        <v>778</v>
      </c>
      <c r="G32" s="23"/>
      <c r="H32" s="21"/>
    </row>
    <row r="33" spans="1:8" ht="24.75" customHeight="1" thickBot="1" x14ac:dyDescent="0.3">
      <c r="A33" s="17" t="s">
        <v>78</v>
      </c>
      <c r="B33" s="20">
        <v>125</v>
      </c>
      <c r="C33" s="21" t="s">
        <v>79</v>
      </c>
      <c r="D33" s="22">
        <v>5.5</v>
      </c>
      <c r="E33" s="259">
        <v>934</v>
      </c>
      <c r="F33" s="113">
        <f t="shared" si="0"/>
        <v>934</v>
      </c>
      <c r="G33" s="23"/>
      <c r="H33" s="21"/>
    </row>
    <row r="34" spans="1:8" ht="24.75" customHeight="1" thickBot="1" x14ac:dyDescent="0.3">
      <c r="A34" s="17" t="s">
        <v>80</v>
      </c>
      <c r="B34" s="20">
        <v>100</v>
      </c>
      <c r="C34" s="21" t="s">
        <v>81</v>
      </c>
      <c r="D34" s="22">
        <v>6.2</v>
      </c>
      <c r="E34" s="259">
        <v>1062</v>
      </c>
      <c r="F34" s="113">
        <f t="shared" si="0"/>
        <v>1062</v>
      </c>
      <c r="G34" s="23"/>
      <c r="H34" s="21"/>
    </row>
    <row r="35" spans="1:8" ht="24.75" customHeight="1" thickBot="1" x14ac:dyDescent="0.3">
      <c r="A35" s="17" t="s">
        <v>608</v>
      </c>
      <c r="B35" s="20"/>
      <c r="C35" s="21" t="s">
        <v>609</v>
      </c>
      <c r="D35" s="22">
        <v>1.3</v>
      </c>
      <c r="E35" s="259">
        <v>214</v>
      </c>
      <c r="F35" s="113">
        <f t="shared" si="0"/>
        <v>214</v>
      </c>
      <c r="G35" s="23"/>
      <c r="H35" s="21"/>
    </row>
    <row r="36" spans="1:8" ht="24.75" customHeight="1" thickBot="1" x14ac:dyDescent="0.3">
      <c r="A36" s="17" t="s">
        <v>612</v>
      </c>
      <c r="B36" s="20"/>
      <c r="C36" s="21" t="s">
        <v>610</v>
      </c>
      <c r="D36" s="22">
        <v>1.5</v>
      </c>
      <c r="E36" s="259">
        <v>244</v>
      </c>
      <c r="F36" s="113">
        <f t="shared" si="0"/>
        <v>244</v>
      </c>
      <c r="G36" s="23"/>
      <c r="H36" s="21"/>
    </row>
    <row r="37" spans="1:8" ht="24.75" customHeight="1" thickBot="1" x14ac:dyDescent="0.3">
      <c r="A37" s="17" t="s">
        <v>614</v>
      </c>
      <c r="B37" s="20"/>
      <c r="C37" s="21" t="s">
        <v>620</v>
      </c>
      <c r="D37" s="22">
        <v>1.6</v>
      </c>
      <c r="E37" s="259">
        <v>257</v>
      </c>
      <c r="F37" s="113">
        <f t="shared" si="0"/>
        <v>257</v>
      </c>
      <c r="G37" s="23"/>
      <c r="H37" s="21"/>
    </row>
    <row r="38" spans="1:8" ht="24.75" customHeight="1" thickBot="1" x14ac:dyDescent="0.3">
      <c r="A38" s="17" t="s">
        <v>613</v>
      </c>
      <c r="B38" s="20"/>
      <c r="C38" s="21" t="s">
        <v>611</v>
      </c>
      <c r="D38" s="22">
        <v>1.8</v>
      </c>
      <c r="E38" s="259">
        <v>284</v>
      </c>
      <c r="F38" s="113">
        <f t="shared" si="0"/>
        <v>284</v>
      </c>
      <c r="G38" s="23"/>
      <c r="H38" s="21"/>
    </row>
    <row r="39" spans="1:8" ht="24.75" customHeight="1" thickBot="1" x14ac:dyDescent="0.3">
      <c r="A39" s="17" t="s">
        <v>635</v>
      </c>
      <c r="B39" s="20"/>
      <c r="C39" s="21" t="s">
        <v>87</v>
      </c>
      <c r="D39" s="22">
        <v>1.4</v>
      </c>
      <c r="E39" s="259">
        <v>235</v>
      </c>
      <c r="F39" s="113">
        <f t="shared" si="0"/>
        <v>235</v>
      </c>
      <c r="G39" s="23"/>
      <c r="H39" s="21"/>
    </row>
    <row r="40" spans="1:8" ht="24.75" customHeight="1" thickBot="1" x14ac:dyDescent="0.3">
      <c r="A40" s="258" t="s">
        <v>636</v>
      </c>
      <c r="B40" s="20"/>
      <c r="C40" s="21" t="s">
        <v>89</v>
      </c>
      <c r="D40" s="22">
        <v>1.6</v>
      </c>
      <c r="E40" s="259">
        <v>260</v>
      </c>
      <c r="F40" s="113">
        <f t="shared" si="0"/>
        <v>260</v>
      </c>
      <c r="G40" s="23"/>
      <c r="H40" s="21"/>
    </row>
    <row r="41" spans="1:8" ht="24.75" customHeight="1" thickBot="1" x14ac:dyDescent="0.3">
      <c r="A41" s="258" t="s">
        <v>637</v>
      </c>
      <c r="B41" s="20"/>
      <c r="C41" s="21" t="s">
        <v>91</v>
      </c>
      <c r="D41" s="22">
        <v>1.8</v>
      </c>
      <c r="E41" s="259">
        <v>274</v>
      </c>
      <c r="F41" s="113">
        <f t="shared" si="0"/>
        <v>274</v>
      </c>
      <c r="G41" s="23"/>
      <c r="H41" s="21"/>
    </row>
    <row r="42" spans="1:8" ht="24.75" customHeight="1" thickBot="1" x14ac:dyDescent="0.3">
      <c r="A42" s="258" t="s">
        <v>638</v>
      </c>
      <c r="B42" s="20"/>
      <c r="C42" s="21" t="s">
        <v>93</v>
      </c>
      <c r="D42" s="22">
        <v>2</v>
      </c>
      <c r="E42" s="259">
        <v>303</v>
      </c>
      <c r="F42" s="113">
        <f t="shared" si="0"/>
        <v>303</v>
      </c>
      <c r="G42" s="23"/>
      <c r="H42" s="21"/>
    </row>
    <row r="43" spans="1:8" ht="24.75" customHeight="1" thickBot="1" x14ac:dyDescent="0.3">
      <c r="A43" s="17" t="s">
        <v>82</v>
      </c>
      <c r="B43" s="20" t="s">
        <v>6</v>
      </c>
      <c r="C43" s="21" t="s">
        <v>83</v>
      </c>
      <c r="D43" s="22">
        <v>1.1000000000000001</v>
      </c>
      <c r="E43" s="259">
        <v>180</v>
      </c>
      <c r="F43" s="113">
        <f t="shared" si="0"/>
        <v>180</v>
      </c>
      <c r="G43" s="23"/>
      <c r="H43" s="21"/>
    </row>
    <row r="44" spans="1:8" ht="24.75" customHeight="1" thickBot="1" x14ac:dyDescent="0.3">
      <c r="A44" s="17" t="s">
        <v>84</v>
      </c>
      <c r="B44" s="20" t="s">
        <v>6</v>
      </c>
      <c r="C44" s="21" t="s">
        <v>85</v>
      </c>
      <c r="D44" s="22">
        <v>1.6</v>
      </c>
      <c r="E44" s="259">
        <v>268</v>
      </c>
      <c r="F44" s="113">
        <f t="shared" si="0"/>
        <v>268</v>
      </c>
      <c r="G44" s="23"/>
      <c r="H44" s="21"/>
    </row>
    <row r="45" spans="1:8" ht="24.75" customHeight="1" thickBot="1" x14ac:dyDescent="0.3">
      <c r="A45" s="17" t="s">
        <v>86</v>
      </c>
      <c r="B45" s="18" t="s">
        <v>6</v>
      </c>
      <c r="C45" s="21" t="s">
        <v>87</v>
      </c>
      <c r="D45" s="22">
        <v>1.9</v>
      </c>
      <c r="E45" s="259">
        <v>261</v>
      </c>
      <c r="F45" s="113">
        <f t="shared" si="0"/>
        <v>261</v>
      </c>
      <c r="G45" s="23"/>
      <c r="H45" s="21"/>
    </row>
    <row r="46" spans="1:8" ht="24.75" customHeight="1" thickBot="1" x14ac:dyDescent="0.3">
      <c r="A46" s="17" t="s">
        <v>88</v>
      </c>
      <c r="B46" s="18" t="s">
        <v>6</v>
      </c>
      <c r="C46" s="21" t="s">
        <v>89</v>
      </c>
      <c r="D46" s="22">
        <v>2.1</v>
      </c>
      <c r="E46" s="259">
        <v>290</v>
      </c>
      <c r="F46" s="113">
        <f t="shared" si="0"/>
        <v>290</v>
      </c>
      <c r="G46" s="23"/>
      <c r="H46" s="21"/>
    </row>
    <row r="47" spans="1:8" ht="24.75" customHeight="1" thickBot="1" x14ac:dyDescent="0.3">
      <c r="A47" s="17" t="s">
        <v>90</v>
      </c>
      <c r="B47" s="18" t="s">
        <v>6</v>
      </c>
      <c r="C47" s="21" t="s">
        <v>91</v>
      </c>
      <c r="D47" s="22">
        <v>2.2999999999999998</v>
      </c>
      <c r="E47" s="259">
        <v>310</v>
      </c>
      <c r="F47" s="113">
        <f t="shared" si="0"/>
        <v>310</v>
      </c>
      <c r="G47" s="23"/>
      <c r="H47" s="21"/>
    </row>
    <row r="48" spans="1:8" ht="20.25" customHeight="1" thickBot="1" x14ac:dyDescent="0.3">
      <c r="A48" s="17" t="s">
        <v>92</v>
      </c>
      <c r="B48" s="18" t="s">
        <v>6</v>
      </c>
      <c r="C48" s="21" t="s">
        <v>93</v>
      </c>
      <c r="D48" s="22">
        <v>2.6</v>
      </c>
      <c r="E48" s="259">
        <v>350</v>
      </c>
      <c r="F48" s="113">
        <f t="shared" si="0"/>
        <v>350</v>
      </c>
      <c r="G48" s="23"/>
      <c r="H48" s="21"/>
    </row>
    <row r="49" spans="1:8" ht="20.25" customHeight="1" thickBot="1" x14ac:dyDescent="0.3">
      <c r="A49" s="17" t="s">
        <v>94</v>
      </c>
      <c r="B49" s="18" t="s">
        <v>6</v>
      </c>
      <c r="C49" s="21" t="s">
        <v>95</v>
      </c>
      <c r="D49" s="22">
        <v>0.4</v>
      </c>
      <c r="E49" s="259">
        <v>87</v>
      </c>
      <c r="F49" s="113">
        <f t="shared" ref="F49:F84" si="1">E49-E49*$H$3/100</f>
        <v>87</v>
      </c>
      <c r="G49" s="23"/>
      <c r="H49" s="18"/>
    </row>
    <row r="50" spans="1:8" ht="19.5" customHeight="1" thickBot="1" x14ac:dyDescent="0.3">
      <c r="A50" s="17" t="s">
        <v>96</v>
      </c>
      <c r="B50" s="18" t="s">
        <v>6</v>
      </c>
      <c r="C50" s="21" t="s">
        <v>97</v>
      </c>
      <c r="D50" s="22">
        <v>0.52</v>
      </c>
      <c r="E50" s="259">
        <v>106</v>
      </c>
      <c r="F50" s="113">
        <f t="shared" si="1"/>
        <v>106</v>
      </c>
      <c r="G50" s="23"/>
      <c r="H50" s="18"/>
    </row>
    <row r="51" spans="1:8" ht="19.5" customHeight="1" thickBot="1" x14ac:dyDescent="0.3">
      <c r="A51" s="17" t="s">
        <v>98</v>
      </c>
      <c r="B51" s="18" t="s">
        <v>6</v>
      </c>
      <c r="C51" s="21" t="s">
        <v>99</v>
      </c>
      <c r="D51" s="22">
        <v>0.7</v>
      </c>
      <c r="E51" s="259">
        <v>129</v>
      </c>
      <c r="F51" s="113">
        <f t="shared" si="1"/>
        <v>129</v>
      </c>
      <c r="G51" s="23"/>
      <c r="H51" s="18"/>
    </row>
    <row r="52" spans="1:8" ht="21.75" customHeight="1" thickBot="1" x14ac:dyDescent="0.3">
      <c r="A52" s="17" t="s">
        <v>100</v>
      </c>
      <c r="B52" s="18" t="s">
        <v>6</v>
      </c>
      <c r="C52" s="21" t="s">
        <v>101</v>
      </c>
      <c r="D52" s="22">
        <v>0.8</v>
      </c>
      <c r="E52" s="259">
        <v>153</v>
      </c>
      <c r="F52" s="113">
        <f t="shared" si="1"/>
        <v>153</v>
      </c>
      <c r="G52" s="23"/>
      <c r="H52" s="18"/>
    </row>
    <row r="53" spans="1:8" ht="21.75" customHeight="1" thickBot="1" x14ac:dyDescent="0.3">
      <c r="A53" s="17" t="s">
        <v>102</v>
      </c>
      <c r="B53" s="20">
        <v>125</v>
      </c>
      <c r="C53" s="21" t="s">
        <v>41</v>
      </c>
      <c r="D53" s="22">
        <v>2</v>
      </c>
      <c r="E53" s="259">
        <v>320</v>
      </c>
      <c r="F53" s="113">
        <f>E53-E53*$H$3/100</f>
        <v>320</v>
      </c>
      <c r="G53" s="23"/>
      <c r="H53" s="21"/>
    </row>
    <row r="54" spans="1:8" ht="21.75" customHeight="1" thickBot="1" x14ac:dyDescent="0.3">
      <c r="A54" s="17" t="s">
        <v>103</v>
      </c>
      <c r="B54" s="20">
        <v>125</v>
      </c>
      <c r="C54" s="21" t="s">
        <v>43</v>
      </c>
      <c r="D54" s="22">
        <v>2.4</v>
      </c>
      <c r="E54" s="259">
        <v>380</v>
      </c>
      <c r="F54" s="113">
        <f t="shared" si="1"/>
        <v>380</v>
      </c>
      <c r="G54" s="23"/>
      <c r="H54" s="21"/>
    </row>
    <row r="55" spans="1:8" ht="21.75" customHeight="1" thickBot="1" x14ac:dyDescent="0.3">
      <c r="A55" s="17" t="s">
        <v>104</v>
      </c>
      <c r="B55" s="20">
        <v>125</v>
      </c>
      <c r="C55" s="21" t="s">
        <v>45</v>
      </c>
      <c r="D55" s="22">
        <v>2.8</v>
      </c>
      <c r="E55" s="259">
        <v>445</v>
      </c>
      <c r="F55" s="113">
        <f t="shared" si="1"/>
        <v>445</v>
      </c>
      <c r="G55" s="23"/>
      <c r="H55" s="21"/>
    </row>
    <row r="56" spans="1:8" ht="21.75" customHeight="1" thickBot="1" x14ac:dyDescent="0.3">
      <c r="A56" s="17" t="s">
        <v>105</v>
      </c>
      <c r="B56" s="20">
        <v>125</v>
      </c>
      <c r="C56" s="21" t="s">
        <v>47</v>
      </c>
      <c r="D56" s="22">
        <v>3.2</v>
      </c>
      <c r="E56" s="259">
        <v>508</v>
      </c>
      <c r="F56" s="113">
        <f t="shared" si="1"/>
        <v>508</v>
      </c>
      <c r="G56" s="23"/>
      <c r="H56" s="21"/>
    </row>
    <row r="57" spans="1:8" ht="21.75" customHeight="1" thickBot="1" x14ac:dyDescent="0.3">
      <c r="A57" s="17" t="s">
        <v>106</v>
      </c>
      <c r="B57" s="20">
        <v>125</v>
      </c>
      <c r="C57" s="21" t="s">
        <v>49</v>
      </c>
      <c r="D57" s="22">
        <v>4</v>
      </c>
      <c r="E57" s="259">
        <v>635</v>
      </c>
      <c r="F57" s="113">
        <f t="shared" si="1"/>
        <v>635</v>
      </c>
      <c r="G57" s="23"/>
      <c r="H57" s="21"/>
    </row>
    <row r="58" spans="1:8" ht="21.75" customHeight="1" thickBot="1" x14ac:dyDescent="0.3">
      <c r="A58" s="17" t="s">
        <v>107</v>
      </c>
      <c r="B58" s="18">
        <v>125</v>
      </c>
      <c r="C58" s="21" t="s">
        <v>51</v>
      </c>
      <c r="D58" s="22">
        <v>2.5</v>
      </c>
      <c r="E58" s="245">
        <v>381</v>
      </c>
      <c r="F58" s="113">
        <f t="shared" si="1"/>
        <v>381</v>
      </c>
      <c r="G58" s="23"/>
      <c r="H58" s="21"/>
    </row>
    <row r="59" spans="1:8" ht="21.75" customHeight="1" thickBot="1" x14ac:dyDescent="0.3">
      <c r="A59" s="17" t="s">
        <v>108</v>
      </c>
      <c r="B59" s="18">
        <v>125</v>
      </c>
      <c r="C59" s="21" t="s">
        <v>53</v>
      </c>
      <c r="D59" s="22">
        <v>3</v>
      </c>
      <c r="E59" s="245">
        <v>465</v>
      </c>
      <c r="F59" s="113">
        <f t="shared" si="1"/>
        <v>465</v>
      </c>
      <c r="G59" s="23"/>
      <c r="H59" s="21"/>
    </row>
    <row r="60" spans="1:8" ht="21.75" customHeight="1" thickBot="1" x14ac:dyDescent="0.3">
      <c r="A60" s="17" t="s">
        <v>109</v>
      </c>
      <c r="B60" s="18">
        <v>125</v>
      </c>
      <c r="C60" s="21" t="s">
        <v>55</v>
      </c>
      <c r="D60" s="22">
        <v>3.6</v>
      </c>
      <c r="E60" s="245">
        <v>545</v>
      </c>
      <c r="F60" s="113">
        <f t="shared" si="1"/>
        <v>545</v>
      </c>
      <c r="G60" s="23"/>
      <c r="H60" s="21"/>
    </row>
    <row r="61" spans="1:8" ht="21.75" customHeight="1" thickBot="1" x14ac:dyDescent="0.3">
      <c r="A61" s="17" t="s">
        <v>110</v>
      </c>
      <c r="B61" s="18">
        <v>100</v>
      </c>
      <c r="C61" s="21" t="s">
        <v>57</v>
      </c>
      <c r="D61" s="22">
        <v>4.2</v>
      </c>
      <c r="E61" s="245">
        <v>626</v>
      </c>
      <c r="F61" s="113">
        <f t="shared" si="1"/>
        <v>626</v>
      </c>
      <c r="G61" s="23"/>
      <c r="H61" s="21"/>
    </row>
    <row r="62" spans="1:8" ht="21.75" customHeight="1" thickBot="1" x14ac:dyDescent="0.3">
      <c r="A62" s="17" t="s">
        <v>111</v>
      </c>
      <c r="B62" s="18">
        <v>125</v>
      </c>
      <c r="C62" s="21" t="s">
        <v>59</v>
      </c>
      <c r="D62" s="22">
        <v>4.5999999999999996</v>
      </c>
      <c r="E62" s="259">
        <v>737</v>
      </c>
      <c r="F62" s="113">
        <f t="shared" si="1"/>
        <v>737</v>
      </c>
      <c r="G62" s="23"/>
      <c r="H62" s="21"/>
    </row>
    <row r="63" spans="1:8" ht="21.75" customHeight="1" thickBot="1" x14ac:dyDescent="0.3">
      <c r="A63" s="17" t="s">
        <v>112</v>
      </c>
      <c r="B63" s="18">
        <v>120</v>
      </c>
      <c r="C63" s="21" t="s">
        <v>61</v>
      </c>
      <c r="D63" s="22">
        <v>5.0999999999999996</v>
      </c>
      <c r="E63" s="259">
        <v>826</v>
      </c>
      <c r="F63" s="113">
        <f t="shared" si="1"/>
        <v>826</v>
      </c>
      <c r="G63" s="23"/>
      <c r="H63" s="21"/>
    </row>
    <row r="64" spans="1:8" ht="21.75" customHeight="1" thickBot="1" x14ac:dyDescent="0.3">
      <c r="A64" s="17" t="s">
        <v>113</v>
      </c>
      <c r="B64" s="18">
        <v>100</v>
      </c>
      <c r="C64" s="21" t="s">
        <v>63</v>
      </c>
      <c r="D64" s="22">
        <v>5.6</v>
      </c>
      <c r="E64" s="259">
        <v>902</v>
      </c>
      <c r="F64" s="113">
        <f t="shared" si="1"/>
        <v>902</v>
      </c>
      <c r="G64" s="23"/>
      <c r="H64" s="21"/>
    </row>
    <row r="65" spans="1:8" ht="21.75" customHeight="1" thickBot="1" x14ac:dyDescent="0.3">
      <c r="A65" s="17" t="s">
        <v>114</v>
      </c>
      <c r="B65" s="18">
        <v>125</v>
      </c>
      <c r="C65" s="21" t="s">
        <v>65</v>
      </c>
      <c r="D65" s="22">
        <v>2.9</v>
      </c>
      <c r="E65" s="259">
        <v>474</v>
      </c>
      <c r="F65" s="113">
        <f>E65-E65*$H$3/100</f>
        <v>474</v>
      </c>
      <c r="G65" s="23"/>
      <c r="H65" s="21"/>
    </row>
    <row r="66" spans="1:8" ht="21.75" customHeight="1" thickBot="1" x14ac:dyDescent="0.3">
      <c r="A66" s="17" t="s">
        <v>115</v>
      </c>
      <c r="B66" s="18">
        <v>125</v>
      </c>
      <c r="C66" s="21" t="s">
        <v>67</v>
      </c>
      <c r="D66" s="22">
        <v>3.5</v>
      </c>
      <c r="E66" s="259">
        <v>578</v>
      </c>
      <c r="F66" s="113">
        <f t="shared" si="1"/>
        <v>578</v>
      </c>
      <c r="G66" s="23"/>
      <c r="H66" s="21"/>
    </row>
    <row r="67" spans="1:8" ht="21.75" customHeight="1" thickBot="1" x14ac:dyDescent="0.3">
      <c r="A67" s="17" t="s">
        <v>116</v>
      </c>
      <c r="B67" s="18">
        <v>125</v>
      </c>
      <c r="C67" s="21" t="s">
        <v>69</v>
      </c>
      <c r="D67" s="22">
        <v>4.2</v>
      </c>
      <c r="E67" s="259">
        <v>681</v>
      </c>
      <c r="F67" s="113">
        <f t="shared" si="1"/>
        <v>681</v>
      </c>
      <c r="G67" s="23"/>
      <c r="H67" s="21"/>
    </row>
    <row r="68" spans="1:8" ht="21.75" customHeight="1" thickBot="1" x14ac:dyDescent="0.3">
      <c r="A68" s="17" t="s">
        <v>117</v>
      </c>
      <c r="B68" s="18">
        <v>125</v>
      </c>
      <c r="C68" s="21" t="s">
        <v>71</v>
      </c>
      <c r="D68" s="22">
        <v>4.7</v>
      </c>
      <c r="E68" s="259">
        <v>782</v>
      </c>
      <c r="F68" s="113">
        <f t="shared" si="1"/>
        <v>782</v>
      </c>
      <c r="G68" s="23"/>
      <c r="H68" s="21"/>
    </row>
    <row r="69" spans="1:8" ht="21.75" customHeight="1" thickBot="1" x14ac:dyDescent="0.3">
      <c r="A69" s="17" t="s">
        <v>118</v>
      </c>
      <c r="B69" s="18">
        <v>100</v>
      </c>
      <c r="C69" s="21" t="s">
        <v>73</v>
      </c>
      <c r="D69" s="22">
        <v>6</v>
      </c>
      <c r="E69" s="259">
        <v>1099</v>
      </c>
      <c r="F69" s="113">
        <f t="shared" si="1"/>
        <v>1099</v>
      </c>
      <c r="G69" s="23"/>
      <c r="H69" s="21"/>
    </row>
    <row r="70" spans="1:8" ht="21.75" customHeight="1" thickBot="1" x14ac:dyDescent="0.3">
      <c r="A70" s="17" t="s">
        <v>119</v>
      </c>
      <c r="B70" s="18">
        <v>125</v>
      </c>
      <c r="C70" s="21" t="s">
        <v>75</v>
      </c>
      <c r="D70" s="22">
        <v>3.9</v>
      </c>
      <c r="E70" s="259">
        <v>633</v>
      </c>
      <c r="F70" s="113">
        <f t="shared" si="1"/>
        <v>633</v>
      </c>
      <c r="G70" s="23"/>
      <c r="H70" s="21"/>
    </row>
    <row r="71" spans="1:8" ht="21.75" customHeight="1" thickBot="1" x14ac:dyDescent="0.3">
      <c r="A71" s="17" t="s">
        <v>120</v>
      </c>
      <c r="B71" s="18">
        <v>125</v>
      </c>
      <c r="C71" s="21" t="s">
        <v>77</v>
      </c>
      <c r="D71" s="22">
        <v>4.7</v>
      </c>
      <c r="E71" s="259">
        <v>759</v>
      </c>
      <c r="F71" s="113">
        <f t="shared" si="1"/>
        <v>759</v>
      </c>
      <c r="G71" s="23"/>
      <c r="H71" s="21"/>
    </row>
    <row r="72" spans="1:8" ht="21.75" customHeight="1" thickBot="1" x14ac:dyDescent="0.3">
      <c r="A72" s="17" t="s">
        <v>121</v>
      </c>
      <c r="B72" s="18">
        <v>125</v>
      </c>
      <c r="C72" s="21" t="s">
        <v>79</v>
      </c>
      <c r="D72" s="22">
        <v>5.5</v>
      </c>
      <c r="E72" s="259">
        <v>883</v>
      </c>
      <c r="F72" s="113">
        <f t="shared" si="1"/>
        <v>883</v>
      </c>
      <c r="G72" s="23"/>
      <c r="H72" s="21"/>
    </row>
    <row r="73" spans="1:8" ht="21.75" customHeight="1" thickBot="1" x14ac:dyDescent="0.3">
      <c r="A73" s="17" t="s">
        <v>122</v>
      </c>
      <c r="B73" s="18">
        <v>100</v>
      </c>
      <c r="C73" s="21" t="s">
        <v>81</v>
      </c>
      <c r="D73" s="22">
        <v>6.2</v>
      </c>
      <c r="E73" s="259">
        <v>1007</v>
      </c>
      <c r="F73" s="113">
        <f t="shared" si="1"/>
        <v>1007</v>
      </c>
      <c r="G73" s="23"/>
      <c r="H73" s="21"/>
    </row>
    <row r="74" spans="1:8" ht="21.75" customHeight="1" thickBot="1" x14ac:dyDescent="0.3">
      <c r="A74" s="17" t="s">
        <v>123</v>
      </c>
      <c r="B74" s="18" t="s">
        <v>6</v>
      </c>
      <c r="C74" s="21" t="s">
        <v>124</v>
      </c>
      <c r="D74" s="22">
        <v>0.6</v>
      </c>
      <c r="E74" s="259">
        <v>74</v>
      </c>
      <c r="F74" s="113">
        <f t="shared" si="1"/>
        <v>74</v>
      </c>
      <c r="G74" s="23"/>
      <c r="H74" s="21"/>
    </row>
    <row r="75" spans="1:8" ht="21.75" customHeight="1" thickBot="1" x14ac:dyDescent="0.3">
      <c r="A75" s="17" t="s">
        <v>125</v>
      </c>
      <c r="B75" s="18" t="s">
        <v>6</v>
      </c>
      <c r="C75" s="21" t="s">
        <v>83</v>
      </c>
      <c r="D75" s="22">
        <v>1.1000000000000001</v>
      </c>
      <c r="E75" s="259">
        <v>142</v>
      </c>
      <c r="F75" s="113">
        <f t="shared" si="1"/>
        <v>142</v>
      </c>
      <c r="G75" s="23"/>
      <c r="H75" s="21"/>
    </row>
    <row r="76" spans="1:8" ht="21.75" customHeight="1" thickBot="1" x14ac:dyDescent="0.3">
      <c r="A76" s="17" t="s">
        <v>126</v>
      </c>
      <c r="B76" s="18" t="s">
        <v>6</v>
      </c>
      <c r="C76" s="21" t="s">
        <v>85</v>
      </c>
      <c r="D76" s="22">
        <v>1.6</v>
      </c>
      <c r="E76" s="259">
        <v>238</v>
      </c>
      <c r="F76" s="113">
        <f>E76-E76*$H$3/100</f>
        <v>238</v>
      </c>
      <c r="G76" s="23"/>
      <c r="H76" s="21"/>
    </row>
    <row r="77" spans="1:8" ht="21.75" customHeight="1" thickBot="1" x14ac:dyDescent="0.3">
      <c r="A77" s="17" t="s">
        <v>127</v>
      </c>
      <c r="B77" s="18" t="s">
        <v>6</v>
      </c>
      <c r="C77" s="21" t="s">
        <v>87</v>
      </c>
      <c r="D77" s="22">
        <v>1.9</v>
      </c>
      <c r="E77" s="259">
        <v>245</v>
      </c>
      <c r="F77" s="113">
        <f t="shared" si="1"/>
        <v>245</v>
      </c>
      <c r="G77" s="23"/>
      <c r="H77" s="21"/>
    </row>
    <row r="78" spans="1:8" ht="21.75" customHeight="1" thickBot="1" x14ac:dyDescent="0.3">
      <c r="A78" s="17" t="s">
        <v>128</v>
      </c>
      <c r="B78" s="18" t="s">
        <v>6</v>
      </c>
      <c r="C78" s="21" t="s">
        <v>89</v>
      </c>
      <c r="D78" s="22">
        <v>2.1</v>
      </c>
      <c r="E78" s="259">
        <v>259</v>
      </c>
      <c r="F78" s="113">
        <f t="shared" si="1"/>
        <v>259</v>
      </c>
      <c r="G78" s="23"/>
      <c r="H78" s="21"/>
    </row>
    <row r="79" spans="1:8" ht="21.75" customHeight="1" thickBot="1" x14ac:dyDescent="0.3">
      <c r="A79" s="17" t="s">
        <v>129</v>
      </c>
      <c r="B79" s="18" t="s">
        <v>6</v>
      </c>
      <c r="C79" s="21" t="s">
        <v>91</v>
      </c>
      <c r="D79" s="22">
        <v>2.2999999999999998</v>
      </c>
      <c r="E79" s="259">
        <v>282</v>
      </c>
      <c r="F79" s="113">
        <f t="shared" si="1"/>
        <v>282</v>
      </c>
      <c r="G79" s="23"/>
      <c r="H79" s="21"/>
    </row>
    <row r="80" spans="1:8" ht="21.75" customHeight="1" thickBot="1" x14ac:dyDescent="0.3">
      <c r="A80" s="239" t="s">
        <v>130</v>
      </c>
      <c r="B80" s="227" t="s">
        <v>6</v>
      </c>
      <c r="C80" s="240" t="s">
        <v>93</v>
      </c>
      <c r="D80" s="241">
        <v>2.6</v>
      </c>
      <c r="E80" s="259">
        <v>321</v>
      </c>
      <c r="F80" s="242">
        <f t="shared" si="1"/>
        <v>321</v>
      </c>
      <c r="G80" s="243"/>
      <c r="H80" s="240"/>
    </row>
    <row r="81" spans="1:8" ht="21.75" customHeight="1" thickBot="1" x14ac:dyDescent="0.3">
      <c r="A81" s="17" t="s">
        <v>616</v>
      </c>
      <c r="B81" s="18"/>
      <c r="C81" s="21" t="s">
        <v>609</v>
      </c>
      <c r="D81" s="22">
        <v>1.3</v>
      </c>
      <c r="E81" s="259">
        <v>194</v>
      </c>
      <c r="F81" s="113">
        <f t="shared" si="1"/>
        <v>194</v>
      </c>
      <c r="G81" s="21"/>
      <c r="H81" s="21"/>
    </row>
    <row r="82" spans="1:8" ht="21.75" customHeight="1" thickBot="1" x14ac:dyDescent="0.3">
      <c r="A82" s="17" t="s">
        <v>617</v>
      </c>
      <c r="B82" s="18"/>
      <c r="C82" s="21" t="s">
        <v>610</v>
      </c>
      <c r="D82" s="22">
        <v>1.5</v>
      </c>
      <c r="E82" s="259">
        <v>219</v>
      </c>
      <c r="F82" s="113">
        <f t="shared" si="1"/>
        <v>219</v>
      </c>
      <c r="G82" s="21"/>
      <c r="H82" s="21"/>
    </row>
    <row r="83" spans="1:8" ht="21.75" customHeight="1" thickBot="1" x14ac:dyDescent="0.3">
      <c r="A83" s="17" t="s">
        <v>618</v>
      </c>
      <c r="B83" s="18"/>
      <c r="C83" s="21" t="s">
        <v>620</v>
      </c>
      <c r="D83" s="22">
        <v>1.6</v>
      </c>
      <c r="E83" s="259">
        <v>239</v>
      </c>
      <c r="F83" s="113">
        <f t="shared" si="1"/>
        <v>239</v>
      </c>
      <c r="G83" s="21"/>
      <c r="H83" s="21"/>
    </row>
    <row r="84" spans="1:8" ht="21.75" customHeight="1" x14ac:dyDescent="0.25">
      <c r="A84" s="17" t="s">
        <v>619</v>
      </c>
      <c r="B84" s="18"/>
      <c r="C84" s="21" t="s">
        <v>611</v>
      </c>
      <c r="D84" s="22">
        <v>1.8</v>
      </c>
      <c r="E84" s="259">
        <v>272</v>
      </c>
      <c r="F84" s="242">
        <f t="shared" si="1"/>
        <v>272</v>
      </c>
      <c r="G84" s="21"/>
      <c r="H84" s="21"/>
    </row>
    <row r="85" spans="1:8" ht="21.75" customHeight="1" x14ac:dyDescent="0.25">
      <c r="A85" s="24"/>
    </row>
    <row r="86" spans="1:8" ht="24.75" customHeight="1" x14ac:dyDescent="0.25">
      <c r="B86" s="25"/>
      <c r="C86" s="25"/>
      <c r="D86" s="25"/>
      <c r="E86" s="25"/>
      <c r="F86" s="25"/>
      <c r="G86" s="25"/>
      <c r="H86" s="25"/>
    </row>
    <row r="87" spans="1:8" ht="24.75" customHeight="1" x14ac:dyDescent="0.25">
      <c r="B87" s="25"/>
      <c r="C87" s="25"/>
      <c r="D87" s="25"/>
      <c r="E87" s="25"/>
      <c r="F87" s="25"/>
      <c r="G87" s="25"/>
      <c r="H87" s="25"/>
    </row>
    <row r="88" spans="1:8" ht="24.75" customHeight="1" x14ac:dyDescent="0.25">
      <c r="B88" s="25"/>
      <c r="C88" s="25"/>
      <c r="D88" s="25"/>
      <c r="E88" s="25"/>
      <c r="F88" s="25"/>
      <c r="G88" s="25"/>
      <c r="H88" s="25"/>
    </row>
    <row r="89" spans="1:8" ht="24.75" customHeight="1" x14ac:dyDescent="0.25">
      <c r="B89" s="25"/>
      <c r="C89" s="25"/>
      <c r="D89" s="25"/>
      <c r="E89" s="25"/>
      <c r="F89" s="25"/>
      <c r="G89" s="25"/>
      <c r="H89" s="25"/>
    </row>
    <row r="90" spans="1:8" ht="24.75" customHeight="1" x14ac:dyDescent="0.25">
      <c r="B90" s="25"/>
      <c r="C90" s="25"/>
      <c r="D90" s="25"/>
      <c r="E90" s="25"/>
      <c r="F90" s="25"/>
      <c r="G90" s="25"/>
      <c r="H90" s="25"/>
    </row>
    <row r="91" spans="1:8" ht="24.75" customHeight="1" x14ac:dyDescent="0.25">
      <c r="B91" s="25"/>
      <c r="C91" s="25"/>
      <c r="D91" s="25"/>
      <c r="E91" s="25"/>
      <c r="F91" s="25"/>
      <c r="G91" s="25"/>
      <c r="H91" s="25"/>
    </row>
    <row r="92" spans="1:8" ht="24.75" customHeight="1" x14ac:dyDescent="0.25">
      <c r="B92" s="25"/>
      <c r="C92" s="25"/>
      <c r="D92" s="25"/>
      <c r="E92" s="25"/>
      <c r="F92" s="25"/>
      <c r="G92" s="25"/>
      <c r="H92" s="25"/>
    </row>
    <row r="93" spans="1:8" ht="24.75" customHeight="1" x14ac:dyDescent="0.25">
      <c r="B93" s="25"/>
      <c r="C93" s="25"/>
      <c r="D93" s="25"/>
      <c r="E93" s="25"/>
      <c r="F93" s="25"/>
      <c r="G93" s="25"/>
      <c r="H93" s="25"/>
    </row>
    <row r="94" spans="1:8" ht="24.75" customHeight="1" x14ac:dyDescent="0.25">
      <c r="B94" s="25"/>
      <c r="C94" s="25"/>
      <c r="D94" s="25"/>
      <c r="E94" s="25"/>
      <c r="F94" s="25"/>
      <c r="G94" s="25"/>
      <c r="H94" s="25"/>
    </row>
    <row r="95" spans="1:8" ht="24.75" customHeight="1" x14ac:dyDescent="0.25">
      <c r="B95" s="25"/>
      <c r="C95" s="25"/>
      <c r="D95" s="25"/>
      <c r="E95" s="25"/>
      <c r="F95" s="25"/>
      <c r="G95" s="25"/>
      <c r="H95" s="25"/>
    </row>
    <row r="96" spans="1:8" ht="24.75" customHeight="1" x14ac:dyDescent="0.25">
      <c r="B96" s="25"/>
      <c r="C96" s="25"/>
      <c r="D96" s="25"/>
      <c r="E96" s="25"/>
      <c r="F96" s="25"/>
      <c r="G96" s="25"/>
      <c r="H96" s="25"/>
    </row>
  </sheetData>
  <mergeCells count="3">
    <mergeCell ref="A1:H1"/>
    <mergeCell ref="A2:F2"/>
    <mergeCell ref="G2:H2"/>
  </mergeCells>
  <pageMargins left="0.7" right="0.7" top="0.75" bottom="0.75" header="0.3" footer="0.3"/>
  <pageSetup paperSize="9" scale="3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965"/>
  <sheetViews>
    <sheetView topLeftCell="A10" zoomScale="70" zoomScaleNormal="70" workbookViewId="0">
      <selection sqref="A1:G1"/>
    </sheetView>
  </sheetViews>
  <sheetFormatPr defaultRowHeight="26.25" x14ac:dyDescent="0.25"/>
  <cols>
    <col min="1" max="1" width="66.5703125" customWidth="1"/>
    <col min="2" max="2" width="41.5703125" customWidth="1"/>
    <col min="3" max="3" width="46.42578125" style="179" customWidth="1"/>
    <col min="4" max="4" width="41.7109375" customWidth="1"/>
    <col min="5" max="5" width="64" customWidth="1"/>
    <col min="6" max="6" width="47.140625" customWidth="1"/>
    <col min="7" max="7" width="48.42578125" customWidth="1"/>
  </cols>
  <sheetData>
    <row r="1" spans="1:7" ht="50.25" customHeight="1" x14ac:dyDescent="0.25">
      <c r="A1" s="485" t="s">
        <v>486</v>
      </c>
      <c r="B1" s="486"/>
      <c r="C1" s="486"/>
      <c r="D1" s="486"/>
      <c r="E1" s="486"/>
      <c r="F1" s="486"/>
      <c r="G1" s="486"/>
    </row>
    <row r="2" spans="1:7" ht="15" x14ac:dyDescent="0.25">
      <c r="A2" s="487" t="s">
        <v>484</v>
      </c>
      <c r="B2" s="492" t="s">
        <v>464</v>
      </c>
      <c r="C2" s="492" t="s">
        <v>462</v>
      </c>
      <c r="D2" s="493"/>
      <c r="E2" s="492" t="s">
        <v>463</v>
      </c>
      <c r="F2" s="493"/>
      <c r="G2" s="492" t="s">
        <v>465</v>
      </c>
    </row>
    <row r="3" spans="1:7" ht="15" x14ac:dyDescent="0.25">
      <c r="A3" s="487"/>
      <c r="B3" s="493"/>
      <c r="C3" s="493"/>
      <c r="D3" s="493"/>
      <c r="E3" s="493"/>
      <c r="F3" s="493"/>
      <c r="G3" s="493"/>
    </row>
    <row r="4" spans="1:7" ht="15" x14ac:dyDescent="0.25">
      <c r="A4" s="487"/>
      <c r="B4" s="493"/>
      <c r="C4" s="493"/>
      <c r="D4" s="493"/>
      <c r="E4" s="493"/>
      <c r="F4" s="493"/>
      <c r="G4" s="493"/>
    </row>
    <row r="5" spans="1:7" ht="15" x14ac:dyDescent="0.25">
      <c r="A5" s="487"/>
      <c r="B5" s="493"/>
      <c r="C5" s="493"/>
      <c r="D5" s="493"/>
      <c r="E5" s="493"/>
      <c r="F5" s="493"/>
      <c r="G5" s="493"/>
    </row>
    <row r="6" spans="1:7" ht="15" customHeight="1" x14ac:dyDescent="0.25">
      <c r="A6" s="487"/>
      <c r="B6" s="493"/>
      <c r="C6" s="493"/>
      <c r="D6" s="493"/>
      <c r="E6" s="493"/>
      <c r="F6" s="493"/>
      <c r="G6" s="493"/>
    </row>
    <row r="7" spans="1:7" ht="15" customHeight="1" x14ac:dyDescent="0.25">
      <c r="A7" s="487"/>
      <c r="B7" s="493"/>
      <c r="C7" s="493"/>
      <c r="D7" s="493"/>
      <c r="E7" s="493"/>
      <c r="F7" s="493"/>
      <c r="G7" s="493"/>
    </row>
    <row r="8" spans="1:7" ht="15.75" customHeight="1" thickBot="1" x14ac:dyDescent="0.3">
      <c r="A8" s="488"/>
      <c r="B8" s="494"/>
      <c r="C8" s="494"/>
      <c r="D8" s="494"/>
      <c r="E8" s="494"/>
      <c r="F8" s="494"/>
      <c r="G8" s="494"/>
    </row>
    <row r="9" spans="1:7" ht="96.75" customHeight="1" thickBot="1" x14ac:dyDescent="0.3">
      <c r="A9" s="190" t="s">
        <v>460</v>
      </c>
      <c r="B9" s="189" t="s">
        <v>487</v>
      </c>
      <c r="C9" s="480" t="s">
        <v>488</v>
      </c>
      <c r="D9" s="481"/>
      <c r="E9" s="482" t="s">
        <v>489</v>
      </c>
      <c r="F9" s="483"/>
      <c r="G9" s="189" t="s">
        <v>490</v>
      </c>
    </row>
    <row r="10" spans="1:7" x14ac:dyDescent="0.25">
      <c r="C10" s="188"/>
    </row>
    <row r="11" spans="1:7" ht="43.5" customHeight="1" x14ac:dyDescent="0.25">
      <c r="C11" s="188"/>
    </row>
    <row r="12" spans="1:7" ht="15" x14ac:dyDescent="0.25">
      <c r="A12" s="484">
        <v>1</v>
      </c>
      <c r="B12" s="484">
        <v>2</v>
      </c>
      <c r="C12" s="484" t="s">
        <v>461</v>
      </c>
      <c r="D12" s="489" t="s">
        <v>485</v>
      </c>
      <c r="E12" s="484" t="s">
        <v>461</v>
      </c>
      <c r="F12" s="489" t="s">
        <v>485</v>
      </c>
      <c r="G12" s="484" t="s">
        <v>461</v>
      </c>
    </row>
    <row r="13" spans="1:7" ht="15" x14ac:dyDescent="0.25">
      <c r="A13" s="372"/>
      <c r="B13" s="372"/>
      <c r="C13" s="484"/>
      <c r="D13" s="490"/>
      <c r="E13" s="372"/>
      <c r="F13" s="490"/>
      <c r="G13" s="372"/>
    </row>
    <row r="14" spans="1:7" ht="99.75" customHeight="1" x14ac:dyDescent="0.25">
      <c r="A14" s="372"/>
      <c r="B14" s="372"/>
      <c r="C14" s="484"/>
      <c r="D14" s="491"/>
      <c r="E14" s="372"/>
      <c r="F14" s="491"/>
      <c r="G14" s="372"/>
    </row>
    <row r="15" spans="1:7" ht="15" x14ac:dyDescent="0.25">
      <c r="A15" s="475"/>
      <c r="B15" s="475"/>
      <c r="C15" s="475"/>
      <c r="D15" s="475"/>
      <c r="E15" s="475"/>
      <c r="F15" s="475"/>
      <c r="G15" s="475"/>
    </row>
    <row r="16" spans="1:7" ht="15" x14ac:dyDescent="0.25">
      <c r="A16" s="475"/>
      <c r="B16" s="475"/>
      <c r="C16" s="475"/>
      <c r="D16" s="475"/>
      <c r="E16" s="475"/>
      <c r="F16" s="475"/>
      <c r="G16" s="475"/>
    </row>
    <row r="17" spans="1:7" ht="15" x14ac:dyDescent="0.25">
      <c r="A17" s="475"/>
      <c r="B17" s="475"/>
      <c r="C17" s="475"/>
      <c r="D17" s="475"/>
      <c r="E17" s="475"/>
      <c r="F17" s="475"/>
      <c r="G17" s="475"/>
    </row>
    <row r="18" spans="1:7" ht="15" x14ac:dyDescent="0.25">
      <c r="A18" s="475"/>
      <c r="B18" s="475"/>
      <c r="C18" s="475"/>
      <c r="D18" s="475"/>
      <c r="E18" s="475"/>
      <c r="F18" s="475"/>
      <c r="G18" s="475"/>
    </row>
    <row r="19" spans="1:7" ht="15" x14ac:dyDescent="0.25">
      <c r="A19" s="475"/>
      <c r="B19" s="475"/>
      <c r="C19" s="475"/>
      <c r="D19" s="475"/>
      <c r="E19" s="475"/>
      <c r="F19" s="475"/>
      <c r="G19" s="475"/>
    </row>
    <row r="20" spans="1:7" ht="15" x14ac:dyDescent="0.25">
      <c r="A20" s="475"/>
      <c r="B20" s="475"/>
      <c r="C20" s="475"/>
      <c r="D20" s="475"/>
      <c r="E20" s="475"/>
      <c r="F20" s="475"/>
      <c r="G20" s="475"/>
    </row>
    <row r="21" spans="1:7" ht="15" x14ac:dyDescent="0.25">
      <c r="A21" s="475"/>
      <c r="B21" s="475"/>
      <c r="C21" s="475"/>
      <c r="D21" s="475"/>
      <c r="E21" s="475"/>
      <c r="F21" s="475"/>
      <c r="G21" s="475"/>
    </row>
    <row r="22" spans="1:7" ht="15" x14ac:dyDescent="0.25">
      <c r="A22" s="475"/>
      <c r="B22" s="475"/>
      <c r="C22" s="475"/>
      <c r="D22" s="475"/>
      <c r="E22" s="475"/>
      <c r="F22" s="475"/>
      <c r="G22" s="475"/>
    </row>
    <row r="23" spans="1:7" ht="15" x14ac:dyDescent="0.25">
      <c r="A23" s="475"/>
      <c r="B23" s="475"/>
      <c r="C23" s="475"/>
      <c r="D23" s="475"/>
      <c r="E23" s="475"/>
      <c r="F23" s="475"/>
      <c r="G23" s="475"/>
    </row>
    <row r="24" spans="1:7" ht="15" x14ac:dyDescent="0.25">
      <c r="A24" s="475"/>
      <c r="B24" s="475"/>
      <c r="C24" s="475"/>
      <c r="D24" s="475"/>
      <c r="E24" s="475"/>
      <c r="F24" s="475"/>
      <c r="G24" s="475"/>
    </row>
    <row r="25" spans="1:7" ht="15" x14ac:dyDescent="0.25">
      <c r="A25" s="475"/>
      <c r="B25" s="475"/>
      <c r="C25" s="475"/>
      <c r="D25" s="475"/>
      <c r="E25" s="475"/>
      <c r="F25" s="475"/>
      <c r="G25" s="475"/>
    </row>
    <row r="26" spans="1:7" ht="249" customHeight="1" thickBot="1" x14ac:dyDescent="0.3">
      <c r="A26" s="476"/>
      <c r="B26" s="476"/>
      <c r="C26" s="476"/>
      <c r="D26" s="476"/>
      <c r="E26" s="476"/>
      <c r="F26" s="476"/>
      <c r="G26" s="476"/>
    </row>
    <row r="28" spans="1:7" ht="83.25" customHeight="1" x14ac:dyDescent="0.25">
      <c r="A28" s="180" t="s">
        <v>491</v>
      </c>
      <c r="B28" s="180" t="s">
        <v>1</v>
      </c>
      <c r="C28" s="181" t="s">
        <v>2</v>
      </c>
      <c r="D28" s="182" t="s">
        <v>294</v>
      </c>
      <c r="E28" s="183" t="s">
        <v>291</v>
      </c>
      <c r="F28" s="184" t="s">
        <v>290</v>
      </c>
      <c r="G28" s="185">
        <f>ОГЛАВЛЕНИЕ!C29</f>
        <v>0</v>
      </c>
    </row>
    <row r="29" spans="1:7" ht="27" customHeight="1" x14ac:dyDescent="0.25">
      <c r="A29" s="186" t="s">
        <v>466</v>
      </c>
      <c r="B29" s="191" t="s">
        <v>4</v>
      </c>
      <c r="C29" s="191" t="s">
        <v>450</v>
      </c>
      <c r="D29" s="195">
        <f>' Доп. элементы шкафам ITP'!D4+(' Доп. элементы шкафам ITP'!D6*2)+(' Доп. элементы шкафам ITP'!D12*4)</f>
        <v>14412</v>
      </c>
      <c r="E29" s="194">
        <f>D29-(D29*$G$28/100)</f>
        <v>14412</v>
      </c>
      <c r="F29" s="9"/>
      <c r="G29" s="8"/>
    </row>
    <row r="30" spans="1:7" ht="27" customHeight="1" x14ac:dyDescent="0.25">
      <c r="A30" s="186" t="s">
        <v>467</v>
      </c>
      <c r="B30" s="191" t="s">
        <v>4</v>
      </c>
      <c r="C30" s="191" t="s">
        <v>450</v>
      </c>
      <c r="D30" s="195">
        <f>' Доп. элементы шкафам ITP'!D4+(' Доп. элементы шкафам ITP'!D6*2)+(' Доп. элементы шкафам ITP'!D10*2)+(' Доп. элементы шкафам ITP'!D12*4)</f>
        <v>19412</v>
      </c>
      <c r="E30" s="194">
        <f t="shared" ref="E30:E46" si="0">D30-(D30*$G$28/100)</f>
        <v>19412</v>
      </c>
      <c r="F30" s="9"/>
      <c r="G30" s="8"/>
    </row>
    <row r="31" spans="1:7" ht="27" customHeight="1" x14ac:dyDescent="0.25">
      <c r="A31" s="186" t="s">
        <v>468</v>
      </c>
      <c r="B31" s="191" t="s">
        <v>4</v>
      </c>
      <c r="C31" s="191" t="s">
        <v>450</v>
      </c>
      <c r="D31" s="195">
        <f>' Доп. элементы шкафам ITP'!D4+' Доп. элементы шкафам ITP'!D6+(' Доп. элементы шкафам ITP'!D10*3)+(' Доп. элементы шкафам ITP'!D12*4)</f>
        <v>21089</v>
      </c>
      <c r="E31" s="194">
        <f t="shared" si="0"/>
        <v>21089</v>
      </c>
      <c r="F31" s="9"/>
      <c r="G31" s="8"/>
    </row>
    <row r="32" spans="1:7" ht="27" customHeight="1" x14ac:dyDescent="0.25">
      <c r="A32" s="186" t="s">
        <v>469</v>
      </c>
      <c r="B32" s="191" t="s">
        <v>4</v>
      </c>
      <c r="C32" s="191" t="s">
        <v>450</v>
      </c>
      <c r="D32" s="195">
        <f>' Доп. элементы шкафам ITP'!D4+' Доп. элементы шкафам ITP'!D6+(' Доп. элементы шкафам ITP'!D10*4)+(' Доп. элементы шкафам ITP'!D12*4)</f>
        <v>23589</v>
      </c>
      <c r="E32" s="194">
        <f t="shared" si="0"/>
        <v>23589</v>
      </c>
      <c r="F32" s="9"/>
      <c r="G32" s="8"/>
    </row>
    <row r="33" spans="1:7" ht="27" customHeight="1" x14ac:dyDescent="0.25">
      <c r="A33" s="186" t="s">
        <v>470</v>
      </c>
      <c r="B33" s="191" t="s">
        <v>4</v>
      </c>
      <c r="C33" s="191" t="s">
        <v>450</v>
      </c>
      <c r="D33" s="195">
        <f>' Доп. элементы шкафам ITP'!D4+(' Доп. элементы шкафам ITP'!D6*3)+' Доп. элементы шкафам ITP'!D10+(2*' Доп. элементы шкафам ITP'!D12)</f>
        <v>16747</v>
      </c>
      <c r="E33" s="194">
        <f t="shared" si="0"/>
        <v>16747</v>
      </c>
      <c r="F33" s="9"/>
      <c r="G33" s="8"/>
    </row>
    <row r="34" spans="1:7" ht="27" customHeight="1" x14ac:dyDescent="0.25">
      <c r="A34" s="187" t="s">
        <v>471</v>
      </c>
      <c r="B34" s="191" t="s">
        <v>4</v>
      </c>
      <c r="C34" s="191" t="s">
        <v>450</v>
      </c>
      <c r="D34" s="196">
        <f>' Доп. элементы шкафам ITP'!D4+(' Доп. элементы шкафам ITP'!D6*3)+(' Доп. элементы шкафам ITP'!D10*2)+(' Доп. элементы шкафам ITP'!D12*2)</f>
        <v>19247</v>
      </c>
      <c r="E34" s="194">
        <f t="shared" si="0"/>
        <v>19247</v>
      </c>
      <c r="F34" s="176"/>
      <c r="G34" s="175"/>
    </row>
    <row r="35" spans="1:7" ht="27" customHeight="1" x14ac:dyDescent="0.25">
      <c r="A35" s="187" t="s">
        <v>472</v>
      </c>
      <c r="B35" s="191" t="s">
        <v>4</v>
      </c>
      <c r="C35" s="192" t="s">
        <v>450</v>
      </c>
      <c r="D35" s="196">
        <f>' Доп. элементы шкафам ITP'!D4+(' Доп. элементы шкафам ITP'!D6*3)+(' Доп. элементы шкафам ITP'!D10*3)+(' Доп. элементы шкафам ITP'!D12*2)</f>
        <v>21747</v>
      </c>
      <c r="E35" s="194">
        <f t="shared" si="0"/>
        <v>21747</v>
      </c>
      <c r="F35" s="11"/>
      <c r="G35" s="175"/>
    </row>
    <row r="36" spans="1:7" ht="27" customHeight="1" x14ac:dyDescent="0.25">
      <c r="A36" s="186" t="s">
        <v>473</v>
      </c>
      <c r="B36" s="191" t="s">
        <v>4</v>
      </c>
      <c r="C36" s="193" t="s">
        <v>450</v>
      </c>
      <c r="D36" s="195">
        <f>' Доп. элементы шкафам ITP'!D4+(' Доп. элементы шкафам ITP'!D6*2)+(' Доп. элементы шкафам ITP'!D10*4)+(' Доп. элементы шкафам ITP'!D12*2)</f>
        <v>23424</v>
      </c>
      <c r="E36" s="194">
        <f t="shared" si="0"/>
        <v>23424</v>
      </c>
      <c r="F36" s="7"/>
      <c r="G36" s="8"/>
    </row>
    <row r="37" spans="1:7" ht="27" customHeight="1" x14ac:dyDescent="0.25">
      <c r="A37" s="186" t="s">
        <v>474</v>
      </c>
      <c r="B37" s="191" t="s">
        <v>4</v>
      </c>
      <c r="C37" s="193" t="s">
        <v>450</v>
      </c>
      <c r="D37" s="195">
        <f>' Доп. элементы шкафам ITP'!D4+(' Доп. элементы шкафам ITP'!D6*4)+' Доп. элементы шкафам ITP'!D10</f>
        <v>16582</v>
      </c>
      <c r="E37" s="194">
        <f t="shared" si="0"/>
        <v>16582</v>
      </c>
      <c r="F37" s="7"/>
      <c r="G37" s="8"/>
    </row>
    <row r="38" spans="1:7" ht="27" customHeight="1" x14ac:dyDescent="0.25">
      <c r="A38" s="186" t="s">
        <v>475</v>
      </c>
      <c r="B38" s="191" t="s">
        <v>4</v>
      </c>
      <c r="C38" s="193" t="s">
        <v>450</v>
      </c>
      <c r="D38" s="195">
        <f>' Доп. элементы шкафам ITP'!D4+(' Доп. элементы шкафам ITP'!D6*4)+(' Доп. элементы шкафам ITP'!D10*2)</f>
        <v>19082</v>
      </c>
      <c r="E38" s="194">
        <f t="shared" si="0"/>
        <v>19082</v>
      </c>
      <c r="F38" s="7"/>
      <c r="G38" s="8"/>
    </row>
    <row r="39" spans="1:7" ht="27" customHeight="1" x14ac:dyDescent="0.25">
      <c r="A39" s="186" t="s">
        <v>476</v>
      </c>
      <c r="B39" s="191" t="s">
        <v>4</v>
      </c>
      <c r="C39" s="193" t="s">
        <v>450</v>
      </c>
      <c r="D39" s="195">
        <f>' Доп. элементы шкафам ITP'!D4+(' Доп. элементы шкафам ITP'!D6*3)+(' Доп. элементы шкафам ITP'!D10*3)</f>
        <v>20759</v>
      </c>
      <c r="E39" s="194">
        <f t="shared" si="0"/>
        <v>20759</v>
      </c>
      <c r="F39" s="7"/>
      <c r="G39" s="8"/>
    </row>
    <row r="40" spans="1:7" ht="27" customHeight="1" x14ac:dyDescent="0.25">
      <c r="A40" s="186" t="s">
        <v>477</v>
      </c>
      <c r="B40" s="191" t="s">
        <v>4</v>
      </c>
      <c r="C40" s="193" t="s">
        <v>450</v>
      </c>
      <c r="D40" s="195">
        <f>' Доп. элементы шкафам ITP'!D4+(' Доп. элементы шкафам ITP'!D6*3)+(' Доп. элементы шкафам ITP'!D10*4)</f>
        <v>23259</v>
      </c>
      <c r="E40" s="194">
        <f t="shared" si="0"/>
        <v>23259</v>
      </c>
      <c r="F40" s="7"/>
      <c r="G40" s="8"/>
    </row>
    <row r="41" spans="1:7" ht="27" customHeight="1" x14ac:dyDescent="0.25">
      <c r="A41" s="186" t="s">
        <v>478</v>
      </c>
      <c r="B41" s="191" t="s">
        <v>4</v>
      </c>
      <c r="C41" s="193" t="s">
        <v>450</v>
      </c>
      <c r="D41" s="195">
        <f>' Доп. элементы шкафам ITP'!D4+(' Доп. элементы шкафам ITP'!D7*4)+(' Доп. элементы шкафам ITP'!D11*5)+(' Доп. элементы шкафам ITP'!D12*2)+' Доп. элементы шкафам ITP'!D8</f>
        <v>22078</v>
      </c>
      <c r="E41" s="194">
        <f t="shared" si="0"/>
        <v>22078</v>
      </c>
      <c r="F41" s="7"/>
      <c r="G41" s="8"/>
    </row>
    <row r="42" spans="1:7" ht="27" customHeight="1" x14ac:dyDescent="0.25">
      <c r="A42" s="186" t="s">
        <v>479</v>
      </c>
      <c r="B42" s="191" t="s">
        <v>4</v>
      </c>
      <c r="C42" s="193" t="s">
        <v>450</v>
      </c>
      <c r="D42" s="195">
        <f>' Доп. элементы шкафам ITP'!D4+(' Доп. элементы шкафам ITP'!D7*4)+(' Доп. элементы шкафам ITP'!D11*4)+(' Доп. элементы шкафам ITP'!D12*2)+' Доп. элементы шкафам ITP'!D8</f>
        <v>20678</v>
      </c>
      <c r="E42" s="194">
        <f t="shared" si="0"/>
        <v>20678</v>
      </c>
      <c r="F42" s="7"/>
      <c r="G42" s="8"/>
    </row>
    <row r="43" spans="1:7" ht="27" customHeight="1" x14ac:dyDescent="0.25">
      <c r="A43" s="186" t="s">
        <v>480</v>
      </c>
      <c r="B43" s="191" t="s">
        <v>4</v>
      </c>
      <c r="C43" s="193" t="s">
        <v>450</v>
      </c>
      <c r="D43" s="195">
        <f>' Доп. элементы шкафам ITP'!D4+(' Доп. элементы шкафам ITP'!D7*4)+(' Доп. элементы шкафам ITP'!D11*6)+(' Доп. элементы шкафам ITP'!D12*2)+' Доп. элементы шкафам ITP'!D8</f>
        <v>23478</v>
      </c>
      <c r="E43" s="194">
        <f t="shared" si="0"/>
        <v>23478</v>
      </c>
      <c r="F43" s="7"/>
      <c r="G43" s="8"/>
    </row>
    <row r="44" spans="1:7" ht="27" customHeight="1" x14ac:dyDescent="0.25">
      <c r="A44" s="187" t="s">
        <v>481</v>
      </c>
      <c r="B44" s="191" t="s">
        <v>4</v>
      </c>
      <c r="C44" s="193" t="s">
        <v>452</v>
      </c>
      <c r="D44" s="195">
        <f>' Доп. элементы шкафам ITP'!D5+' Доп. элементы шкафам ITP'!D6+(' Доп. элементы шкафам ITP'!D10*2)+(' Доп. элементы шкафам ITP'!D12*2)</f>
        <v>13615</v>
      </c>
      <c r="E44" s="194">
        <f t="shared" si="0"/>
        <v>13615</v>
      </c>
      <c r="F44" s="7"/>
      <c r="G44" s="8"/>
    </row>
    <row r="45" spans="1:7" ht="27" customHeight="1" x14ac:dyDescent="0.25">
      <c r="A45" s="187" t="s">
        <v>482</v>
      </c>
      <c r="B45" s="191" t="s">
        <v>4</v>
      </c>
      <c r="C45" s="193" t="s">
        <v>452</v>
      </c>
      <c r="D45" s="195">
        <f>' Доп. элементы шкафам ITP'!D5+(' Доп. элементы шкафам ITP'!D7*2)+(' Доп. элементы шкафам ITP'!D11*2)+(' Доп. элементы шкафам ITP'!D12*2)+' Доп. элементы шкафам ITP'!D9</f>
        <v>12394</v>
      </c>
      <c r="E45" s="194">
        <f t="shared" si="0"/>
        <v>12394</v>
      </c>
      <c r="F45" s="7"/>
      <c r="G45" s="8"/>
    </row>
    <row r="46" spans="1:7" ht="27" customHeight="1" x14ac:dyDescent="0.25">
      <c r="A46" s="186" t="s">
        <v>483</v>
      </c>
      <c r="B46" s="191" t="s">
        <v>4</v>
      </c>
      <c r="C46" s="193" t="s">
        <v>452</v>
      </c>
      <c r="D46" s="195">
        <f>' Доп. элементы шкафам ITP'!D5+(' Доп. элементы шкафам ITP'!D11*10)+' Доп. элементы шкафам ITP'!D9</f>
        <v>21522</v>
      </c>
      <c r="E46" s="194">
        <f t="shared" si="0"/>
        <v>21522</v>
      </c>
      <c r="F46" s="7"/>
      <c r="G46" s="8"/>
    </row>
    <row r="47" spans="1:7" ht="15" x14ac:dyDescent="0.25">
      <c r="A47" s="174"/>
      <c r="B47" s="174"/>
      <c r="C47" s="174"/>
    </row>
    <row r="48" spans="1:7" ht="15" x14ac:dyDescent="0.25">
      <c r="A48" s="174"/>
      <c r="B48" s="174"/>
      <c r="C48" s="174"/>
    </row>
    <row r="49" spans="1:3" ht="15" x14ac:dyDescent="0.25">
      <c r="A49" s="174"/>
      <c r="B49" s="174"/>
      <c r="C49" s="174"/>
    </row>
    <row r="50" spans="1:3" ht="15" x14ac:dyDescent="0.25">
      <c r="A50" s="174"/>
      <c r="B50" s="174"/>
      <c r="C50" s="174"/>
    </row>
    <row r="51" spans="1:3" ht="15" x14ac:dyDescent="0.25">
      <c r="A51" s="174"/>
      <c r="B51" s="174"/>
      <c r="C51" s="174"/>
    </row>
    <row r="52" spans="1:3" ht="15" x14ac:dyDescent="0.25">
      <c r="A52" s="174"/>
      <c r="B52" s="174"/>
      <c r="C52" s="174"/>
    </row>
    <row r="53" spans="1:3" ht="15" x14ac:dyDescent="0.25">
      <c r="A53" s="174"/>
      <c r="B53" s="174"/>
      <c r="C53" s="174"/>
    </row>
    <row r="54" spans="1:3" ht="15" x14ac:dyDescent="0.25">
      <c r="A54" s="174"/>
      <c r="B54" s="174"/>
      <c r="C54" s="174"/>
    </row>
    <row r="55" spans="1:3" ht="15" x14ac:dyDescent="0.25">
      <c r="C55"/>
    </row>
    <row r="56" spans="1:3" ht="15" x14ac:dyDescent="0.25">
      <c r="C56"/>
    </row>
    <row r="57" spans="1:3" ht="15" x14ac:dyDescent="0.25">
      <c r="C57"/>
    </row>
    <row r="58" spans="1:3" ht="15" x14ac:dyDescent="0.25">
      <c r="C58"/>
    </row>
    <row r="59" spans="1:3" ht="15" x14ac:dyDescent="0.25">
      <c r="C59"/>
    </row>
    <row r="60" spans="1:3" ht="15" x14ac:dyDescent="0.25">
      <c r="C60"/>
    </row>
    <row r="61" spans="1:3" ht="15" x14ac:dyDescent="0.25">
      <c r="C61"/>
    </row>
    <row r="62" spans="1:3" ht="15" x14ac:dyDescent="0.25">
      <c r="C62"/>
    </row>
    <row r="63" spans="1:3" ht="15" x14ac:dyDescent="0.25">
      <c r="C63"/>
    </row>
    <row r="64" spans="1:3" ht="15" x14ac:dyDescent="0.25">
      <c r="C64"/>
    </row>
    <row r="65" spans="3:3" ht="15" x14ac:dyDescent="0.25">
      <c r="C65"/>
    </row>
    <row r="66" spans="3:3" ht="15" x14ac:dyDescent="0.25">
      <c r="C66"/>
    </row>
    <row r="67" spans="3:3" ht="15" x14ac:dyDescent="0.25">
      <c r="C67"/>
    </row>
    <row r="68" spans="3:3" ht="15" x14ac:dyDescent="0.25">
      <c r="C68"/>
    </row>
    <row r="69" spans="3:3" x14ac:dyDescent="0.25">
      <c r="C69" s="188"/>
    </row>
    <row r="70" spans="3:3" x14ac:dyDescent="0.25">
      <c r="C70" s="188"/>
    </row>
    <row r="71" spans="3:3" x14ac:dyDescent="0.25">
      <c r="C71" s="188"/>
    </row>
    <row r="72" spans="3:3" x14ac:dyDescent="0.25">
      <c r="C72" s="188"/>
    </row>
    <row r="73" spans="3:3" x14ac:dyDescent="0.25">
      <c r="C73" s="188"/>
    </row>
    <row r="74" spans="3:3" x14ac:dyDescent="0.25">
      <c r="C74" s="188"/>
    </row>
    <row r="75" spans="3:3" x14ac:dyDescent="0.25">
      <c r="C75" s="188"/>
    </row>
    <row r="76" spans="3:3" x14ac:dyDescent="0.25">
      <c r="C76" s="188"/>
    </row>
    <row r="77" spans="3:3" x14ac:dyDescent="0.25">
      <c r="C77" s="188"/>
    </row>
    <row r="78" spans="3:3" x14ac:dyDescent="0.25">
      <c r="C78" s="188"/>
    </row>
    <row r="79" spans="3:3" x14ac:dyDescent="0.25">
      <c r="C79" s="188"/>
    </row>
    <row r="80" spans="3:3" x14ac:dyDescent="0.25">
      <c r="C80" s="188"/>
    </row>
    <row r="81" spans="3:3" x14ac:dyDescent="0.25">
      <c r="C81" s="188"/>
    </row>
    <row r="82" spans="3:3" x14ac:dyDescent="0.25">
      <c r="C82" s="188"/>
    </row>
    <row r="83" spans="3:3" x14ac:dyDescent="0.25">
      <c r="C83" s="188"/>
    </row>
    <row r="84" spans="3:3" x14ac:dyDescent="0.25">
      <c r="C84" s="188"/>
    </row>
    <row r="85" spans="3:3" x14ac:dyDescent="0.25">
      <c r="C85" s="188"/>
    </row>
    <row r="86" spans="3:3" x14ac:dyDescent="0.25">
      <c r="C86" s="188"/>
    </row>
    <row r="87" spans="3:3" x14ac:dyDescent="0.25">
      <c r="C87" s="188"/>
    </row>
    <row r="88" spans="3:3" x14ac:dyDescent="0.25">
      <c r="C88" s="188"/>
    </row>
    <row r="89" spans="3:3" x14ac:dyDescent="0.25">
      <c r="C89" s="188"/>
    </row>
    <row r="90" spans="3:3" x14ac:dyDescent="0.25">
      <c r="C90" s="188"/>
    </row>
    <row r="91" spans="3:3" x14ac:dyDescent="0.25">
      <c r="C91" s="188"/>
    </row>
    <row r="92" spans="3:3" x14ac:dyDescent="0.25">
      <c r="C92" s="188"/>
    </row>
    <row r="93" spans="3:3" x14ac:dyDescent="0.25">
      <c r="C93" s="188"/>
    </row>
    <row r="94" spans="3:3" x14ac:dyDescent="0.25">
      <c r="C94" s="188"/>
    </row>
    <row r="95" spans="3:3" x14ac:dyDescent="0.25">
      <c r="C95" s="188"/>
    </row>
    <row r="96" spans="3:3" x14ac:dyDescent="0.25">
      <c r="C96" s="188"/>
    </row>
    <row r="97" spans="3:3" x14ac:dyDescent="0.25">
      <c r="C97" s="188"/>
    </row>
    <row r="98" spans="3:3" x14ac:dyDescent="0.25">
      <c r="C98" s="188"/>
    </row>
    <row r="99" spans="3:3" x14ac:dyDescent="0.25">
      <c r="C99" s="188"/>
    </row>
    <row r="100" spans="3:3" x14ac:dyDescent="0.25">
      <c r="C100" s="188"/>
    </row>
    <row r="101" spans="3:3" x14ac:dyDescent="0.25">
      <c r="C101" s="188"/>
    </row>
    <row r="102" spans="3:3" x14ac:dyDescent="0.25">
      <c r="C102" s="188"/>
    </row>
    <row r="103" spans="3:3" x14ac:dyDescent="0.25">
      <c r="C103" s="188"/>
    </row>
    <row r="104" spans="3:3" x14ac:dyDescent="0.25">
      <c r="C104" s="188"/>
    </row>
    <row r="105" spans="3:3" x14ac:dyDescent="0.25">
      <c r="C105" s="188"/>
    </row>
    <row r="106" spans="3:3" x14ac:dyDescent="0.25">
      <c r="C106" s="188"/>
    </row>
    <row r="107" spans="3:3" x14ac:dyDescent="0.25">
      <c r="C107" s="188"/>
    </row>
    <row r="108" spans="3:3" x14ac:dyDescent="0.25">
      <c r="C108" s="188"/>
    </row>
    <row r="109" spans="3:3" x14ac:dyDescent="0.25">
      <c r="C109" s="188"/>
    </row>
    <row r="110" spans="3:3" x14ac:dyDescent="0.25">
      <c r="C110" s="188"/>
    </row>
    <row r="111" spans="3:3" x14ac:dyDescent="0.25">
      <c r="C111" s="188"/>
    </row>
    <row r="112" spans="3:3" x14ac:dyDescent="0.25">
      <c r="C112" s="188"/>
    </row>
    <row r="113" spans="3:3" x14ac:dyDescent="0.25">
      <c r="C113" s="188"/>
    </row>
    <row r="114" spans="3:3" x14ac:dyDescent="0.25">
      <c r="C114" s="188"/>
    </row>
    <row r="115" spans="3:3" x14ac:dyDescent="0.25">
      <c r="C115" s="188"/>
    </row>
    <row r="116" spans="3:3" x14ac:dyDescent="0.25">
      <c r="C116" s="188"/>
    </row>
    <row r="117" spans="3:3" x14ac:dyDescent="0.25">
      <c r="C117" s="188"/>
    </row>
    <row r="118" spans="3:3" x14ac:dyDescent="0.25">
      <c r="C118" s="188"/>
    </row>
    <row r="119" spans="3:3" x14ac:dyDescent="0.25">
      <c r="C119" s="188"/>
    </row>
    <row r="120" spans="3:3" x14ac:dyDescent="0.25">
      <c r="C120" s="188"/>
    </row>
    <row r="121" spans="3:3" x14ac:dyDescent="0.25">
      <c r="C121" s="188"/>
    </row>
    <row r="122" spans="3:3" x14ac:dyDescent="0.25">
      <c r="C122" s="188"/>
    </row>
    <row r="123" spans="3:3" x14ac:dyDescent="0.25">
      <c r="C123" s="188"/>
    </row>
    <row r="124" spans="3:3" x14ac:dyDescent="0.25">
      <c r="C124" s="188"/>
    </row>
    <row r="125" spans="3:3" x14ac:dyDescent="0.25">
      <c r="C125" s="188"/>
    </row>
    <row r="126" spans="3:3" x14ac:dyDescent="0.25">
      <c r="C126" s="188"/>
    </row>
    <row r="127" spans="3:3" x14ac:dyDescent="0.25">
      <c r="C127" s="188"/>
    </row>
    <row r="128" spans="3:3" x14ac:dyDescent="0.25">
      <c r="C128" s="188"/>
    </row>
    <row r="129" spans="3:3" x14ac:dyDescent="0.25">
      <c r="C129" s="188"/>
    </row>
    <row r="130" spans="3:3" x14ac:dyDescent="0.25">
      <c r="C130" s="188"/>
    </row>
    <row r="131" spans="3:3" x14ac:dyDescent="0.25">
      <c r="C131" s="188"/>
    </row>
    <row r="132" spans="3:3" x14ac:dyDescent="0.25">
      <c r="C132" s="188"/>
    </row>
    <row r="133" spans="3:3" x14ac:dyDescent="0.25">
      <c r="C133" s="188"/>
    </row>
    <row r="134" spans="3:3" x14ac:dyDescent="0.25">
      <c r="C134" s="188"/>
    </row>
    <row r="135" spans="3:3" x14ac:dyDescent="0.25">
      <c r="C135" s="188"/>
    </row>
    <row r="136" spans="3:3" x14ac:dyDescent="0.25">
      <c r="C136" s="188"/>
    </row>
    <row r="137" spans="3:3" x14ac:dyDescent="0.25">
      <c r="C137" s="188"/>
    </row>
    <row r="138" spans="3:3" x14ac:dyDescent="0.25">
      <c r="C138" s="188"/>
    </row>
    <row r="139" spans="3:3" x14ac:dyDescent="0.25">
      <c r="C139" s="188"/>
    </row>
    <row r="140" spans="3:3" x14ac:dyDescent="0.25">
      <c r="C140" s="188"/>
    </row>
    <row r="141" spans="3:3" x14ac:dyDescent="0.25">
      <c r="C141" s="188"/>
    </row>
    <row r="142" spans="3:3" x14ac:dyDescent="0.25">
      <c r="C142" s="188"/>
    </row>
    <row r="143" spans="3:3" x14ac:dyDescent="0.25">
      <c r="C143" s="188"/>
    </row>
    <row r="144" spans="3:3" x14ac:dyDescent="0.25">
      <c r="C144" s="188"/>
    </row>
    <row r="145" spans="3:3" x14ac:dyDescent="0.25">
      <c r="C145" s="188"/>
    </row>
    <row r="146" spans="3:3" x14ac:dyDescent="0.25">
      <c r="C146" s="188"/>
    </row>
    <row r="147" spans="3:3" x14ac:dyDescent="0.25">
      <c r="C147" s="188"/>
    </row>
    <row r="148" spans="3:3" x14ac:dyDescent="0.25">
      <c r="C148" s="188"/>
    </row>
    <row r="149" spans="3:3" x14ac:dyDescent="0.25">
      <c r="C149" s="188"/>
    </row>
    <row r="150" spans="3:3" x14ac:dyDescent="0.25">
      <c r="C150" s="188"/>
    </row>
    <row r="151" spans="3:3" x14ac:dyDescent="0.25">
      <c r="C151" s="188"/>
    </row>
    <row r="152" spans="3:3" x14ac:dyDescent="0.25">
      <c r="C152" s="188"/>
    </row>
    <row r="153" spans="3:3" x14ac:dyDescent="0.25">
      <c r="C153" s="188"/>
    </row>
    <row r="154" spans="3:3" x14ac:dyDescent="0.25">
      <c r="C154" s="188"/>
    </row>
    <row r="155" spans="3:3" x14ac:dyDescent="0.25">
      <c r="C155" s="188"/>
    </row>
    <row r="156" spans="3:3" x14ac:dyDescent="0.25">
      <c r="C156" s="188"/>
    </row>
    <row r="157" spans="3:3" x14ac:dyDescent="0.25">
      <c r="C157" s="188"/>
    </row>
    <row r="158" spans="3:3" x14ac:dyDescent="0.25">
      <c r="C158" s="188"/>
    </row>
    <row r="159" spans="3:3" x14ac:dyDescent="0.25">
      <c r="C159" s="188"/>
    </row>
    <row r="160" spans="3:3" x14ac:dyDescent="0.25">
      <c r="C160" s="188"/>
    </row>
    <row r="161" spans="3:3" x14ac:dyDescent="0.25">
      <c r="C161" s="188"/>
    </row>
    <row r="162" spans="3:3" x14ac:dyDescent="0.25">
      <c r="C162" s="188"/>
    </row>
    <row r="163" spans="3:3" x14ac:dyDescent="0.25">
      <c r="C163" s="188"/>
    </row>
    <row r="164" spans="3:3" x14ac:dyDescent="0.25">
      <c r="C164" s="188"/>
    </row>
    <row r="165" spans="3:3" x14ac:dyDescent="0.25">
      <c r="C165" s="188"/>
    </row>
    <row r="166" spans="3:3" x14ac:dyDescent="0.25">
      <c r="C166" s="188"/>
    </row>
    <row r="167" spans="3:3" x14ac:dyDescent="0.25">
      <c r="C167" s="188"/>
    </row>
    <row r="168" spans="3:3" x14ac:dyDescent="0.25">
      <c r="C168" s="188"/>
    </row>
    <row r="169" spans="3:3" x14ac:dyDescent="0.25">
      <c r="C169" s="188"/>
    </row>
    <row r="170" spans="3:3" x14ac:dyDescent="0.25">
      <c r="C170" s="188"/>
    </row>
    <row r="171" spans="3:3" x14ac:dyDescent="0.25">
      <c r="C171" s="188"/>
    </row>
    <row r="172" spans="3:3" x14ac:dyDescent="0.25">
      <c r="C172" s="188"/>
    </row>
    <row r="173" spans="3:3" x14ac:dyDescent="0.25">
      <c r="C173" s="188"/>
    </row>
    <row r="174" spans="3:3" x14ac:dyDescent="0.25">
      <c r="C174" s="188"/>
    </row>
    <row r="175" spans="3:3" x14ac:dyDescent="0.25">
      <c r="C175" s="188"/>
    </row>
    <row r="176" spans="3:3" x14ac:dyDescent="0.25">
      <c r="C176" s="188"/>
    </row>
    <row r="177" spans="3:3" x14ac:dyDescent="0.25">
      <c r="C177" s="188"/>
    </row>
    <row r="178" spans="3:3" x14ac:dyDescent="0.25">
      <c r="C178" s="188"/>
    </row>
    <row r="179" spans="3:3" x14ac:dyDescent="0.25">
      <c r="C179" s="188"/>
    </row>
    <row r="180" spans="3:3" x14ac:dyDescent="0.25">
      <c r="C180" s="188"/>
    </row>
    <row r="181" spans="3:3" x14ac:dyDescent="0.25">
      <c r="C181" s="188"/>
    </row>
    <row r="182" spans="3:3" x14ac:dyDescent="0.25">
      <c r="C182" s="188"/>
    </row>
    <row r="183" spans="3:3" x14ac:dyDescent="0.25">
      <c r="C183" s="188"/>
    </row>
    <row r="184" spans="3:3" x14ac:dyDescent="0.25">
      <c r="C184" s="188"/>
    </row>
    <row r="185" spans="3:3" x14ac:dyDescent="0.25">
      <c r="C185" s="188"/>
    </row>
    <row r="186" spans="3:3" x14ac:dyDescent="0.25">
      <c r="C186" s="188"/>
    </row>
    <row r="187" spans="3:3" x14ac:dyDescent="0.25">
      <c r="C187" s="188"/>
    </row>
    <row r="188" spans="3:3" x14ac:dyDescent="0.25">
      <c r="C188" s="188"/>
    </row>
    <row r="189" spans="3:3" x14ac:dyDescent="0.25">
      <c r="C189" s="188"/>
    </row>
    <row r="190" spans="3:3" x14ac:dyDescent="0.25">
      <c r="C190" s="188"/>
    </row>
    <row r="191" spans="3:3" x14ac:dyDescent="0.25">
      <c r="C191" s="188"/>
    </row>
    <row r="192" spans="3:3" x14ac:dyDescent="0.25">
      <c r="C192" s="188"/>
    </row>
    <row r="193" spans="3:3" x14ac:dyDescent="0.25">
      <c r="C193" s="188"/>
    </row>
    <row r="194" spans="3:3" x14ac:dyDescent="0.25">
      <c r="C194" s="188"/>
    </row>
    <row r="195" spans="3:3" x14ac:dyDescent="0.25">
      <c r="C195" s="188"/>
    </row>
    <row r="196" spans="3:3" x14ac:dyDescent="0.25">
      <c r="C196" s="188"/>
    </row>
    <row r="197" spans="3:3" x14ac:dyDescent="0.25">
      <c r="C197" s="188"/>
    </row>
    <row r="198" spans="3:3" x14ac:dyDescent="0.25">
      <c r="C198" s="188"/>
    </row>
    <row r="199" spans="3:3" x14ac:dyDescent="0.25">
      <c r="C199" s="188"/>
    </row>
    <row r="200" spans="3:3" x14ac:dyDescent="0.25">
      <c r="C200" s="188"/>
    </row>
    <row r="201" spans="3:3" x14ac:dyDescent="0.25">
      <c r="C201" s="188"/>
    </row>
    <row r="202" spans="3:3" x14ac:dyDescent="0.25">
      <c r="C202" s="188"/>
    </row>
    <row r="203" spans="3:3" x14ac:dyDescent="0.25">
      <c r="C203" s="188"/>
    </row>
    <row r="204" spans="3:3" x14ac:dyDescent="0.25">
      <c r="C204" s="188"/>
    </row>
    <row r="205" spans="3:3" x14ac:dyDescent="0.25">
      <c r="C205" s="188"/>
    </row>
    <row r="206" spans="3:3" x14ac:dyDescent="0.25">
      <c r="C206" s="188"/>
    </row>
    <row r="207" spans="3:3" x14ac:dyDescent="0.25">
      <c r="C207" s="188"/>
    </row>
    <row r="208" spans="3:3" x14ac:dyDescent="0.25">
      <c r="C208" s="188"/>
    </row>
    <row r="209" spans="3:3" x14ac:dyDescent="0.25">
      <c r="C209" s="188"/>
    </row>
    <row r="210" spans="3:3" x14ac:dyDescent="0.25">
      <c r="C210" s="188"/>
    </row>
    <row r="211" spans="3:3" x14ac:dyDescent="0.25">
      <c r="C211" s="188"/>
    </row>
    <row r="212" spans="3:3" x14ac:dyDescent="0.25">
      <c r="C212" s="188"/>
    </row>
    <row r="213" spans="3:3" x14ac:dyDescent="0.25">
      <c r="C213" s="188"/>
    </row>
    <row r="214" spans="3:3" x14ac:dyDescent="0.25">
      <c r="C214" s="188"/>
    </row>
    <row r="215" spans="3:3" x14ac:dyDescent="0.25">
      <c r="C215" s="188"/>
    </row>
    <row r="216" spans="3:3" x14ac:dyDescent="0.25">
      <c r="C216" s="188"/>
    </row>
    <row r="217" spans="3:3" x14ac:dyDescent="0.25">
      <c r="C217" s="188"/>
    </row>
    <row r="218" spans="3:3" x14ac:dyDescent="0.25">
      <c r="C218" s="188"/>
    </row>
    <row r="219" spans="3:3" x14ac:dyDescent="0.25">
      <c r="C219" s="188"/>
    </row>
    <row r="220" spans="3:3" x14ac:dyDescent="0.25">
      <c r="C220" s="188"/>
    </row>
    <row r="221" spans="3:3" x14ac:dyDescent="0.25">
      <c r="C221" s="188"/>
    </row>
    <row r="222" spans="3:3" x14ac:dyDescent="0.25">
      <c r="C222" s="188"/>
    </row>
    <row r="223" spans="3:3" x14ac:dyDescent="0.25">
      <c r="C223" s="188"/>
    </row>
    <row r="224" spans="3:3" x14ac:dyDescent="0.25">
      <c r="C224" s="188"/>
    </row>
    <row r="225" spans="3:3" x14ac:dyDescent="0.25">
      <c r="C225" s="188"/>
    </row>
    <row r="226" spans="3:3" x14ac:dyDescent="0.25">
      <c r="C226" s="188"/>
    </row>
    <row r="227" spans="3:3" x14ac:dyDescent="0.25">
      <c r="C227" s="188"/>
    </row>
    <row r="228" spans="3:3" x14ac:dyDescent="0.25">
      <c r="C228" s="188"/>
    </row>
    <row r="229" spans="3:3" x14ac:dyDescent="0.25">
      <c r="C229" s="188"/>
    </row>
    <row r="230" spans="3:3" x14ac:dyDescent="0.25">
      <c r="C230" s="188"/>
    </row>
    <row r="231" spans="3:3" x14ac:dyDescent="0.25">
      <c r="C231" s="188"/>
    </row>
    <row r="232" spans="3:3" x14ac:dyDescent="0.25">
      <c r="C232" s="188"/>
    </row>
    <row r="233" spans="3:3" x14ac:dyDescent="0.25">
      <c r="C233" s="188"/>
    </row>
    <row r="234" spans="3:3" x14ac:dyDescent="0.25">
      <c r="C234" s="188"/>
    </row>
    <row r="235" spans="3:3" x14ac:dyDescent="0.25">
      <c r="C235" s="188"/>
    </row>
    <row r="236" spans="3:3" x14ac:dyDescent="0.25">
      <c r="C236" s="188"/>
    </row>
    <row r="237" spans="3:3" x14ac:dyDescent="0.25">
      <c r="C237" s="188"/>
    </row>
    <row r="238" spans="3:3" x14ac:dyDescent="0.25">
      <c r="C238" s="188"/>
    </row>
    <row r="239" spans="3:3" x14ac:dyDescent="0.25">
      <c r="C239" s="188"/>
    </row>
    <row r="240" spans="3:3" x14ac:dyDescent="0.25">
      <c r="C240" s="188"/>
    </row>
    <row r="241" spans="3:3" x14ac:dyDescent="0.25">
      <c r="C241" s="188"/>
    </row>
    <row r="242" spans="3:3" x14ac:dyDescent="0.25">
      <c r="C242" s="188"/>
    </row>
    <row r="243" spans="3:3" x14ac:dyDescent="0.25">
      <c r="C243" s="188"/>
    </row>
    <row r="244" spans="3:3" x14ac:dyDescent="0.25">
      <c r="C244" s="188"/>
    </row>
    <row r="245" spans="3:3" x14ac:dyDescent="0.25">
      <c r="C245" s="188"/>
    </row>
    <row r="246" spans="3:3" x14ac:dyDescent="0.25">
      <c r="C246" s="188"/>
    </row>
    <row r="247" spans="3:3" x14ac:dyDescent="0.25">
      <c r="C247" s="188"/>
    </row>
    <row r="248" spans="3:3" x14ac:dyDescent="0.25">
      <c r="C248" s="188"/>
    </row>
    <row r="249" spans="3:3" x14ac:dyDescent="0.25">
      <c r="C249" s="188"/>
    </row>
    <row r="250" spans="3:3" x14ac:dyDescent="0.25">
      <c r="C250" s="188"/>
    </row>
    <row r="251" spans="3:3" x14ac:dyDescent="0.25">
      <c r="C251" s="188"/>
    </row>
    <row r="252" spans="3:3" x14ac:dyDescent="0.25">
      <c r="C252" s="188"/>
    </row>
    <row r="253" spans="3:3" x14ac:dyDescent="0.25">
      <c r="C253" s="188"/>
    </row>
    <row r="254" spans="3:3" x14ac:dyDescent="0.25">
      <c r="C254" s="188"/>
    </row>
    <row r="255" spans="3:3" x14ac:dyDescent="0.25">
      <c r="C255" s="188"/>
    </row>
    <row r="256" spans="3:3" x14ac:dyDescent="0.25">
      <c r="C256" s="188"/>
    </row>
    <row r="257" spans="3:3" x14ac:dyDescent="0.25">
      <c r="C257" s="188"/>
    </row>
    <row r="258" spans="3:3" x14ac:dyDescent="0.25">
      <c r="C258" s="188"/>
    </row>
    <row r="259" spans="3:3" x14ac:dyDescent="0.25">
      <c r="C259" s="188"/>
    </row>
    <row r="260" spans="3:3" x14ac:dyDescent="0.25">
      <c r="C260" s="188"/>
    </row>
    <row r="261" spans="3:3" x14ac:dyDescent="0.25">
      <c r="C261" s="188"/>
    </row>
    <row r="262" spans="3:3" x14ac:dyDescent="0.25">
      <c r="C262" s="188"/>
    </row>
    <row r="263" spans="3:3" x14ac:dyDescent="0.25">
      <c r="C263" s="188"/>
    </row>
    <row r="264" spans="3:3" x14ac:dyDescent="0.25">
      <c r="C264" s="188"/>
    </row>
    <row r="265" spans="3:3" x14ac:dyDescent="0.25">
      <c r="C265" s="188"/>
    </row>
    <row r="266" spans="3:3" x14ac:dyDescent="0.25">
      <c r="C266" s="188"/>
    </row>
    <row r="267" spans="3:3" x14ac:dyDescent="0.25">
      <c r="C267" s="188"/>
    </row>
    <row r="268" spans="3:3" x14ac:dyDescent="0.25">
      <c r="C268" s="188"/>
    </row>
    <row r="269" spans="3:3" x14ac:dyDescent="0.25">
      <c r="C269" s="188"/>
    </row>
    <row r="270" spans="3:3" x14ac:dyDescent="0.25">
      <c r="C270" s="188"/>
    </row>
    <row r="271" spans="3:3" x14ac:dyDescent="0.25">
      <c r="C271" s="188"/>
    </row>
    <row r="272" spans="3:3" x14ac:dyDescent="0.25">
      <c r="C272" s="188"/>
    </row>
    <row r="273" spans="3:3" x14ac:dyDescent="0.25">
      <c r="C273" s="188"/>
    </row>
    <row r="274" spans="3:3" x14ac:dyDescent="0.25">
      <c r="C274" s="188"/>
    </row>
    <row r="275" spans="3:3" x14ac:dyDescent="0.25">
      <c r="C275" s="188"/>
    </row>
    <row r="276" spans="3:3" x14ac:dyDescent="0.25">
      <c r="C276" s="188"/>
    </row>
    <row r="277" spans="3:3" x14ac:dyDescent="0.25">
      <c r="C277" s="188"/>
    </row>
    <row r="278" spans="3:3" x14ac:dyDescent="0.25">
      <c r="C278" s="188"/>
    </row>
    <row r="279" spans="3:3" x14ac:dyDescent="0.25">
      <c r="C279" s="188"/>
    </row>
    <row r="280" spans="3:3" x14ac:dyDescent="0.25">
      <c r="C280" s="188"/>
    </row>
    <row r="281" spans="3:3" x14ac:dyDescent="0.25">
      <c r="C281" s="188"/>
    </row>
    <row r="282" spans="3:3" x14ac:dyDescent="0.25">
      <c r="C282" s="188"/>
    </row>
    <row r="283" spans="3:3" x14ac:dyDescent="0.25">
      <c r="C283" s="188"/>
    </row>
    <row r="284" spans="3:3" x14ac:dyDescent="0.25">
      <c r="C284" s="188"/>
    </row>
    <row r="285" spans="3:3" x14ac:dyDescent="0.25">
      <c r="C285" s="188"/>
    </row>
    <row r="286" spans="3:3" x14ac:dyDescent="0.25">
      <c r="C286" s="188"/>
    </row>
    <row r="287" spans="3:3" x14ac:dyDescent="0.25">
      <c r="C287" s="188"/>
    </row>
    <row r="288" spans="3:3" x14ac:dyDescent="0.25">
      <c r="C288" s="188"/>
    </row>
    <row r="289" spans="3:3" x14ac:dyDescent="0.25">
      <c r="C289" s="188"/>
    </row>
    <row r="290" spans="3:3" x14ac:dyDescent="0.25">
      <c r="C290" s="188"/>
    </row>
    <row r="291" spans="3:3" x14ac:dyDescent="0.25">
      <c r="C291" s="188"/>
    </row>
    <row r="292" spans="3:3" x14ac:dyDescent="0.25">
      <c r="C292" s="188"/>
    </row>
    <row r="293" spans="3:3" x14ac:dyDescent="0.25">
      <c r="C293" s="188"/>
    </row>
    <row r="294" spans="3:3" x14ac:dyDescent="0.25">
      <c r="C294" s="188"/>
    </row>
    <row r="295" spans="3:3" x14ac:dyDescent="0.25">
      <c r="C295" s="188"/>
    </row>
    <row r="296" spans="3:3" x14ac:dyDescent="0.25">
      <c r="C296" s="188"/>
    </row>
    <row r="297" spans="3:3" x14ac:dyDescent="0.25">
      <c r="C297" s="188"/>
    </row>
    <row r="298" spans="3:3" x14ac:dyDescent="0.25">
      <c r="C298" s="188"/>
    </row>
    <row r="299" spans="3:3" x14ac:dyDescent="0.25">
      <c r="C299" s="188"/>
    </row>
    <row r="300" spans="3:3" x14ac:dyDescent="0.25">
      <c r="C300" s="188"/>
    </row>
    <row r="301" spans="3:3" x14ac:dyDescent="0.25">
      <c r="C301" s="188"/>
    </row>
    <row r="302" spans="3:3" x14ac:dyDescent="0.25">
      <c r="C302" s="188"/>
    </row>
    <row r="303" spans="3:3" x14ac:dyDescent="0.25">
      <c r="C303" s="188"/>
    </row>
    <row r="304" spans="3:3" x14ac:dyDescent="0.25">
      <c r="C304" s="188"/>
    </row>
    <row r="305" spans="3:3" x14ac:dyDescent="0.25">
      <c r="C305" s="188"/>
    </row>
    <row r="306" spans="3:3" x14ac:dyDescent="0.25">
      <c r="C306" s="188"/>
    </row>
    <row r="307" spans="3:3" x14ac:dyDescent="0.25">
      <c r="C307" s="188"/>
    </row>
    <row r="308" spans="3:3" x14ac:dyDescent="0.25">
      <c r="C308" s="188"/>
    </row>
    <row r="309" spans="3:3" x14ac:dyDescent="0.25">
      <c r="C309" s="188"/>
    </row>
    <row r="310" spans="3:3" x14ac:dyDescent="0.25">
      <c r="C310" s="188"/>
    </row>
    <row r="311" spans="3:3" x14ac:dyDescent="0.25">
      <c r="C311" s="188"/>
    </row>
    <row r="312" spans="3:3" x14ac:dyDescent="0.25">
      <c r="C312" s="188"/>
    </row>
    <row r="313" spans="3:3" x14ac:dyDescent="0.25">
      <c r="C313" s="188"/>
    </row>
    <row r="314" spans="3:3" x14ac:dyDescent="0.25">
      <c r="C314" s="188"/>
    </row>
    <row r="315" spans="3:3" x14ac:dyDescent="0.25">
      <c r="C315" s="188"/>
    </row>
    <row r="316" spans="3:3" x14ac:dyDescent="0.25">
      <c r="C316" s="188"/>
    </row>
    <row r="317" spans="3:3" x14ac:dyDescent="0.25">
      <c r="C317" s="188"/>
    </row>
    <row r="318" spans="3:3" x14ac:dyDescent="0.25">
      <c r="C318" s="188"/>
    </row>
    <row r="319" spans="3:3" x14ac:dyDescent="0.25">
      <c r="C319" s="188"/>
    </row>
    <row r="320" spans="3:3" x14ac:dyDescent="0.25">
      <c r="C320" s="188"/>
    </row>
    <row r="321" spans="3:3" x14ac:dyDescent="0.25">
      <c r="C321" s="188"/>
    </row>
    <row r="322" spans="3:3" x14ac:dyDescent="0.25">
      <c r="C322" s="188"/>
    </row>
    <row r="323" spans="3:3" x14ac:dyDescent="0.25">
      <c r="C323" s="188"/>
    </row>
    <row r="324" spans="3:3" x14ac:dyDescent="0.25">
      <c r="C324" s="188"/>
    </row>
    <row r="325" spans="3:3" x14ac:dyDescent="0.25">
      <c r="C325" s="188"/>
    </row>
    <row r="326" spans="3:3" x14ac:dyDescent="0.25">
      <c r="C326" s="188"/>
    </row>
    <row r="327" spans="3:3" x14ac:dyDescent="0.25">
      <c r="C327" s="188"/>
    </row>
    <row r="328" spans="3:3" x14ac:dyDescent="0.25">
      <c r="C328" s="188"/>
    </row>
    <row r="329" spans="3:3" x14ac:dyDescent="0.25">
      <c r="C329" s="188"/>
    </row>
    <row r="330" spans="3:3" x14ac:dyDescent="0.25">
      <c r="C330" s="188"/>
    </row>
    <row r="331" spans="3:3" x14ac:dyDescent="0.25">
      <c r="C331" s="188"/>
    </row>
    <row r="332" spans="3:3" x14ac:dyDescent="0.25">
      <c r="C332" s="188"/>
    </row>
    <row r="333" spans="3:3" x14ac:dyDescent="0.25">
      <c r="C333" s="188"/>
    </row>
    <row r="334" spans="3:3" x14ac:dyDescent="0.25">
      <c r="C334" s="188"/>
    </row>
    <row r="335" spans="3:3" x14ac:dyDescent="0.25">
      <c r="C335" s="188"/>
    </row>
    <row r="336" spans="3:3" x14ac:dyDescent="0.25">
      <c r="C336" s="188"/>
    </row>
    <row r="337" spans="3:3" x14ac:dyDescent="0.25">
      <c r="C337" s="188"/>
    </row>
    <row r="338" spans="3:3" x14ac:dyDescent="0.25">
      <c r="C338" s="188"/>
    </row>
    <row r="339" spans="3:3" x14ac:dyDescent="0.25">
      <c r="C339" s="188"/>
    </row>
    <row r="340" spans="3:3" x14ac:dyDescent="0.25">
      <c r="C340" s="188"/>
    </row>
    <row r="341" spans="3:3" x14ac:dyDescent="0.25">
      <c r="C341" s="188"/>
    </row>
    <row r="342" spans="3:3" x14ac:dyDescent="0.25">
      <c r="C342" s="188"/>
    </row>
    <row r="343" spans="3:3" x14ac:dyDescent="0.25">
      <c r="C343" s="188"/>
    </row>
    <row r="344" spans="3:3" x14ac:dyDescent="0.25">
      <c r="C344" s="188"/>
    </row>
    <row r="345" spans="3:3" x14ac:dyDescent="0.25">
      <c r="C345" s="188"/>
    </row>
    <row r="346" spans="3:3" x14ac:dyDescent="0.25">
      <c r="C346" s="188"/>
    </row>
    <row r="347" spans="3:3" x14ac:dyDescent="0.25">
      <c r="C347" s="188"/>
    </row>
    <row r="348" spans="3:3" x14ac:dyDescent="0.25">
      <c r="C348" s="188"/>
    </row>
    <row r="349" spans="3:3" x14ac:dyDescent="0.25">
      <c r="C349" s="188"/>
    </row>
    <row r="350" spans="3:3" x14ac:dyDescent="0.25">
      <c r="C350" s="188"/>
    </row>
    <row r="351" spans="3:3" x14ac:dyDescent="0.25">
      <c r="C351" s="188"/>
    </row>
    <row r="352" spans="3:3" x14ac:dyDescent="0.25">
      <c r="C352" s="188"/>
    </row>
    <row r="353" spans="3:3" x14ac:dyDescent="0.25">
      <c r="C353" s="188"/>
    </row>
    <row r="354" spans="3:3" x14ac:dyDescent="0.25">
      <c r="C354" s="188"/>
    </row>
    <row r="355" spans="3:3" x14ac:dyDescent="0.25">
      <c r="C355" s="188"/>
    </row>
    <row r="356" spans="3:3" x14ac:dyDescent="0.25">
      <c r="C356" s="188"/>
    </row>
    <row r="357" spans="3:3" x14ac:dyDescent="0.25">
      <c r="C357" s="188"/>
    </row>
    <row r="358" spans="3:3" x14ac:dyDescent="0.25">
      <c r="C358" s="188"/>
    </row>
    <row r="359" spans="3:3" x14ac:dyDescent="0.25">
      <c r="C359" s="188"/>
    </row>
    <row r="360" spans="3:3" x14ac:dyDescent="0.25">
      <c r="C360" s="188"/>
    </row>
    <row r="361" spans="3:3" x14ac:dyDescent="0.25">
      <c r="C361" s="188"/>
    </row>
    <row r="362" spans="3:3" x14ac:dyDescent="0.25">
      <c r="C362" s="188"/>
    </row>
    <row r="363" spans="3:3" x14ac:dyDescent="0.25">
      <c r="C363" s="188"/>
    </row>
    <row r="364" spans="3:3" x14ac:dyDescent="0.25">
      <c r="C364" s="188"/>
    </row>
    <row r="365" spans="3:3" x14ac:dyDescent="0.25">
      <c r="C365" s="188"/>
    </row>
    <row r="366" spans="3:3" x14ac:dyDescent="0.25">
      <c r="C366" s="188"/>
    </row>
    <row r="367" spans="3:3" x14ac:dyDescent="0.25">
      <c r="C367" s="188"/>
    </row>
    <row r="368" spans="3:3" x14ac:dyDescent="0.25">
      <c r="C368" s="188"/>
    </row>
    <row r="369" spans="3:3" x14ac:dyDescent="0.25">
      <c r="C369" s="188"/>
    </row>
    <row r="370" spans="3:3" x14ac:dyDescent="0.25">
      <c r="C370" s="188"/>
    </row>
    <row r="371" spans="3:3" x14ac:dyDescent="0.25">
      <c r="C371" s="188"/>
    </row>
    <row r="372" spans="3:3" x14ac:dyDescent="0.25">
      <c r="C372" s="188"/>
    </row>
    <row r="373" spans="3:3" x14ac:dyDescent="0.25">
      <c r="C373" s="188"/>
    </row>
    <row r="374" spans="3:3" x14ac:dyDescent="0.25">
      <c r="C374" s="188"/>
    </row>
    <row r="375" spans="3:3" x14ac:dyDescent="0.25">
      <c r="C375" s="188"/>
    </row>
    <row r="376" spans="3:3" x14ac:dyDescent="0.25">
      <c r="C376" s="188"/>
    </row>
    <row r="377" spans="3:3" x14ac:dyDescent="0.25">
      <c r="C377" s="188"/>
    </row>
    <row r="378" spans="3:3" x14ac:dyDescent="0.25">
      <c r="C378" s="188"/>
    </row>
    <row r="379" spans="3:3" x14ac:dyDescent="0.25">
      <c r="C379" s="188"/>
    </row>
    <row r="380" spans="3:3" x14ac:dyDescent="0.25">
      <c r="C380" s="188"/>
    </row>
    <row r="381" spans="3:3" x14ac:dyDescent="0.25">
      <c r="C381" s="188"/>
    </row>
    <row r="382" spans="3:3" x14ac:dyDescent="0.25">
      <c r="C382" s="188"/>
    </row>
    <row r="383" spans="3:3" x14ac:dyDescent="0.25">
      <c r="C383" s="188"/>
    </row>
    <row r="384" spans="3:3" x14ac:dyDescent="0.25">
      <c r="C384" s="188"/>
    </row>
    <row r="385" spans="3:3" x14ac:dyDescent="0.25">
      <c r="C385" s="188"/>
    </row>
    <row r="386" spans="3:3" x14ac:dyDescent="0.25">
      <c r="C386" s="188"/>
    </row>
    <row r="387" spans="3:3" x14ac:dyDescent="0.25">
      <c r="C387" s="188"/>
    </row>
    <row r="388" spans="3:3" x14ac:dyDescent="0.25">
      <c r="C388" s="188"/>
    </row>
    <row r="389" spans="3:3" x14ac:dyDescent="0.25">
      <c r="C389" s="188"/>
    </row>
    <row r="390" spans="3:3" x14ac:dyDescent="0.25">
      <c r="C390" s="188"/>
    </row>
    <row r="391" spans="3:3" x14ac:dyDescent="0.25">
      <c r="C391" s="188"/>
    </row>
    <row r="392" spans="3:3" x14ac:dyDescent="0.25">
      <c r="C392" s="188"/>
    </row>
    <row r="393" spans="3:3" x14ac:dyDescent="0.25">
      <c r="C393" s="188"/>
    </row>
    <row r="394" spans="3:3" x14ac:dyDescent="0.25">
      <c r="C394" s="188"/>
    </row>
    <row r="395" spans="3:3" x14ac:dyDescent="0.25">
      <c r="C395" s="188"/>
    </row>
    <row r="396" spans="3:3" x14ac:dyDescent="0.25">
      <c r="C396" s="188"/>
    </row>
    <row r="397" spans="3:3" x14ac:dyDescent="0.25">
      <c r="C397" s="188"/>
    </row>
    <row r="398" spans="3:3" x14ac:dyDescent="0.25">
      <c r="C398" s="188"/>
    </row>
    <row r="399" spans="3:3" x14ac:dyDescent="0.25">
      <c r="C399" s="188"/>
    </row>
    <row r="400" spans="3:3" x14ac:dyDescent="0.25">
      <c r="C400" s="188"/>
    </row>
    <row r="401" spans="3:3" x14ac:dyDescent="0.25">
      <c r="C401" s="188"/>
    </row>
    <row r="402" spans="3:3" x14ac:dyDescent="0.25">
      <c r="C402" s="188"/>
    </row>
    <row r="403" spans="3:3" x14ac:dyDescent="0.25">
      <c r="C403" s="188"/>
    </row>
    <row r="404" spans="3:3" x14ac:dyDescent="0.25">
      <c r="C404" s="188"/>
    </row>
    <row r="405" spans="3:3" x14ac:dyDescent="0.25">
      <c r="C405" s="188"/>
    </row>
    <row r="406" spans="3:3" x14ac:dyDescent="0.25">
      <c r="C406" s="188"/>
    </row>
    <row r="407" spans="3:3" x14ac:dyDescent="0.25">
      <c r="C407" s="188"/>
    </row>
    <row r="408" spans="3:3" x14ac:dyDescent="0.25">
      <c r="C408" s="188"/>
    </row>
    <row r="409" spans="3:3" x14ac:dyDescent="0.25">
      <c r="C409" s="188"/>
    </row>
    <row r="410" spans="3:3" x14ac:dyDescent="0.25">
      <c r="C410" s="188"/>
    </row>
    <row r="411" spans="3:3" x14ac:dyDescent="0.25">
      <c r="C411" s="188"/>
    </row>
    <row r="412" spans="3:3" x14ac:dyDescent="0.25">
      <c r="C412" s="188"/>
    </row>
    <row r="413" spans="3:3" x14ac:dyDescent="0.25">
      <c r="C413" s="188"/>
    </row>
    <row r="414" spans="3:3" x14ac:dyDescent="0.25">
      <c r="C414" s="188"/>
    </row>
    <row r="415" spans="3:3" x14ac:dyDescent="0.25">
      <c r="C415" s="188"/>
    </row>
    <row r="416" spans="3:3" x14ac:dyDescent="0.25">
      <c r="C416" s="188"/>
    </row>
    <row r="417" spans="3:3" x14ac:dyDescent="0.25">
      <c r="C417" s="188"/>
    </row>
    <row r="418" spans="3:3" x14ac:dyDescent="0.25">
      <c r="C418" s="188"/>
    </row>
    <row r="419" spans="3:3" x14ac:dyDescent="0.25">
      <c r="C419" s="188"/>
    </row>
    <row r="420" spans="3:3" x14ac:dyDescent="0.25">
      <c r="C420" s="188"/>
    </row>
    <row r="421" spans="3:3" x14ac:dyDescent="0.25">
      <c r="C421" s="188"/>
    </row>
    <row r="422" spans="3:3" x14ac:dyDescent="0.25">
      <c r="C422" s="188"/>
    </row>
    <row r="423" spans="3:3" x14ac:dyDescent="0.25">
      <c r="C423" s="188"/>
    </row>
    <row r="424" spans="3:3" x14ac:dyDescent="0.25">
      <c r="C424" s="188"/>
    </row>
    <row r="425" spans="3:3" x14ac:dyDescent="0.25">
      <c r="C425" s="188"/>
    </row>
    <row r="426" spans="3:3" x14ac:dyDescent="0.25">
      <c r="C426" s="188"/>
    </row>
    <row r="427" spans="3:3" x14ac:dyDescent="0.25">
      <c r="C427" s="188"/>
    </row>
    <row r="428" spans="3:3" x14ac:dyDescent="0.25">
      <c r="C428" s="188"/>
    </row>
    <row r="429" spans="3:3" x14ac:dyDescent="0.25">
      <c r="C429" s="188"/>
    </row>
    <row r="430" spans="3:3" x14ac:dyDescent="0.25">
      <c r="C430" s="188"/>
    </row>
    <row r="431" spans="3:3" x14ac:dyDescent="0.25">
      <c r="C431" s="188"/>
    </row>
    <row r="432" spans="3:3" x14ac:dyDescent="0.25">
      <c r="C432" s="188"/>
    </row>
    <row r="433" spans="3:3" x14ac:dyDescent="0.25">
      <c r="C433" s="188"/>
    </row>
    <row r="434" spans="3:3" x14ac:dyDescent="0.25">
      <c r="C434" s="188"/>
    </row>
    <row r="435" spans="3:3" x14ac:dyDescent="0.25">
      <c r="C435" s="188"/>
    </row>
    <row r="436" spans="3:3" x14ac:dyDescent="0.25">
      <c r="C436" s="188"/>
    </row>
    <row r="437" spans="3:3" x14ac:dyDescent="0.25">
      <c r="C437" s="188"/>
    </row>
    <row r="438" spans="3:3" x14ac:dyDescent="0.25">
      <c r="C438" s="188"/>
    </row>
    <row r="439" spans="3:3" x14ac:dyDescent="0.25">
      <c r="C439" s="188"/>
    </row>
    <row r="440" spans="3:3" x14ac:dyDescent="0.25">
      <c r="C440" s="188"/>
    </row>
    <row r="441" spans="3:3" x14ac:dyDescent="0.25">
      <c r="C441" s="188"/>
    </row>
    <row r="442" spans="3:3" x14ac:dyDescent="0.25">
      <c r="C442" s="188"/>
    </row>
    <row r="443" spans="3:3" x14ac:dyDescent="0.25">
      <c r="C443" s="188"/>
    </row>
    <row r="444" spans="3:3" x14ac:dyDescent="0.25">
      <c r="C444" s="188"/>
    </row>
    <row r="445" spans="3:3" x14ac:dyDescent="0.25">
      <c r="C445" s="188"/>
    </row>
    <row r="446" spans="3:3" x14ac:dyDescent="0.25">
      <c r="C446" s="188"/>
    </row>
    <row r="447" spans="3:3" x14ac:dyDescent="0.25">
      <c r="C447" s="188"/>
    </row>
    <row r="448" spans="3:3" x14ac:dyDescent="0.25">
      <c r="C448" s="188"/>
    </row>
    <row r="449" spans="3:3" x14ac:dyDescent="0.25">
      <c r="C449" s="188"/>
    </row>
    <row r="450" spans="3:3" x14ac:dyDescent="0.25">
      <c r="C450" s="188"/>
    </row>
    <row r="451" spans="3:3" x14ac:dyDescent="0.25">
      <c r="C451" s="188"/>
    </row>
    <row r="452" spans="3:3" x14ac:dyDescent="0.25">
      <c r="C452" s="188"/>
    </row>
    <row r="453" spans="3:3" x14ac:dyDescent="0.25">
      <c r="C453" s="188"/>
    </row>
    <row r="454" spans="3:3" x14ac:dyDescent="0.25">
      <c r="C454" s="188"/>
    </row>
    <row r="455" spans="3:3" x14ac:dyDescent="0.25">
      <c r="C455" s="188"/>
    </row>
    <row r="456" spans="3:3" x14ac:dyDescent="0.25">
      <c r="C456" s="188"/>
    </row>
    <row r="457" spans="3:3" x14ac:dyDescent="0.25">
      <c r="C457" s="188"/>
    </row>
    <row r="458" spans="3:3" x14ac:dyDescent="0.25">
      <c r="C458" s="188"/>
    </row>
    <row r="459" spans="3:3" x14ac:dyDescent="0.25">
      <c r="C459" s="188"/>
    </row>
    <row r="460" spans="3:3" x14ac:dyDescent="0.25">
      <c r="C460" s="188"/>
    </row>
    <row r="461" spans="3:3" x14ac:dyDescent="0.25">
      <c r="C461" s="188"/>
    </row>
    <row r="462" spans="3:3" x14ac:dyDescent="0.25">
      <c r="C462" s="188"/>
    </row>
    <row r="463" spans="3:3" x14ac:dyDescent="0.25">
      <c r="C463" s="188"/>
    </row>
    <row r="464" spans="3:3" x14ac:dyDescent="0.25">
      <c r="C464" s="188"/>
    </row>
    <row r="465" spans="3:3" x14ac:dyDescent="0.25">
      <c r="C465" s="188"/>
    </row>
    <row r="466" spans="3:3" x14ac:dyDescent="0.25">
      <c r="C466" s="188"/>
    </row>
    <row r="467" spans="3:3" x14ac:dyDescent="0.25">
      <c r="C467" s="188"/>
    </row>
    <row r="468" spans="3:3" x14ac:dyDescent="0.25">
      <c r="C468" s="188"/>
    </row>
    <row r="469" spans="3:3" x14ac:dyDescent="0.25">
      <c r="C469" s="188"/>
    </row>
    <row r="470" spans="3:3" x14ac:dyDescent="0.25">
      <c r="C470" s="188"/>
    </row>
    <row r="471" spans="3:3" x14ac:dyDescent="0.25">
      <c r="C471" s="188"/>
    </row>
    <row r="472" spans="3:3" x14ac:dyDescent="0.25">
      <c r="C472" s="188"/>
    </row>
    <row r="473" spans="3:3" x14ac:dyDescent="0.25">
      <c r="C473" s="188"/>
    </row>
    <row r="474" spans="3:3" x14ac:dyDescent="0.25">
      <c r="C474" s="188"/>
    </row>
    <row r="475" spans="3:3" x14ac:dyDescent="0.25">
      <c r="C475" s="188"/>
    </row>
    <row r="476" spans="3:3" x14ac:dyDescent="0.25">
      <c r="C476" s="188"/>
    </row>
    <row r="477" spans="3:3" x14ac:dyDescent="0.25">
      <c r="C477" s="188"/>
    </row>
    <row r="478" spans="3:3" x14ac:dyDescent="0.25">
      <c r="C478" s="188"/>
    </row>
    <row r="479" spans="3:3" x14ac:dyDescent="0.25">
      <c r="C479" s="188"/>
    </row>
    <row r="480" spans="3:3" x14ac:dyDescent="0.25">
      <c r="C480" s="188"/>
    </row>
    <row r="481" spans="3:3" x14ac:dyDescent="0.25">
      <c r="C481" s="188"/>
    </row>
    <row r="482" spans="3:3" x14ac:dyDescent="0.25">
      <c r="C482" s="188"/>
    </row>
    <row r="483" spans="3:3" x14ac:dyDescent="0.25">
      <c r="C483" s="188"/>
    </row>
    <row r="484" spans="3:3" x14ac:dyDescent="0.25">
      <c r="C484" s="188"/>
    </row>
    <row r="485" spans="3:3" x14ac:dyDescent="0.25">
      <c r="C485" s="188"/>
    </row>
    <row r="486" spans="3:3" x14ac:dyDescent="0.25">
      <c r="C486" s="188"/>
    </row>
    <row r="487" spans="3:3" x14ac:dyDescent="0.25">
      <c r="C487" s="188"/>
    </row>
    <row r="488" spans="3:3" x14ac:dyDescent="0.25">
      <c r="C488" s="188"/>
    </row>
    <row r="489" spans="3:3" x14ac:dyDescent="0.25">
      <c r="C489" s="188"/>
    </row>
    <row r="490" spans="3:3" x14ac:dyDescent="0.25">
      <c r="C490" s="188"/>
    </row>
    <row r="491" spans="3:3" x14ac:dyDescent="0.25">
      <c r="C491" s="188"/>
    </row>
    <row r="492" spans="3:3" x14ac:dyDescent="0.25">
      <c r="C492" s="188"/>
    </row>
    <row r="493" spans="3:3" x14ac:dyDescent="0.25">
      <c r="C493" s="188"/>
    </row>
    <row r="494" spans="3:3" x14ac:dyDescent="0.25">
      <c r="C494" s="188"/>
    </row>
    <row r="495" spans="3:3" x14ac:dyDescent="0.25">
      <c r="C495" s="188"/>
    </row>
    <row r="496" spans="3:3" x14ac:dyDescent="0.25">
      <c r="C496" s="188"/>
    </row>
    <row r="497" spans="3:3" x14ac:dyDescent="0.25">
      <c r="C497" s="188"/>
    </row>
    <row r="498" spans="3:3" x14ac:dyDescent="0.25">
      <c r="C498" s="188"/>
    </row>
    <row r="499" spans="3:3" x14ac:dyDescent="0.25">
      <c r="C499" s="188"/>
    </row>
    <row r="500" spans="3:3" x14ac:dyDescent="0.25">
      <c r="C500" s="188"/>
    </row>
    <row r="501" spans="3:3" x14ac:dyDescent="0.25">
      <c r="C501" s="188"/>
    </row>
    <row r="502" spans="3:3" x14ac:dyDescent="0.25">
      <c r="C502" s="188"/>
    </row>
    <row r="503" spans="3:3" x14ac:dyDescent="0.25">
      <c r="C503" s="188"/>
    </row>
    <row r="504" spans="3:3" x14ac:dyDescent="0.25">
      <c r="C504" s="188"/>
    </row>
    <row r="505" spans="3:3" x14ac:dyDescent="0.25">
      <c r="C505" s="188"/>
    </row>
    <row r="506" spans="3:3" x14ac:dyDescent="0.25">
      <c r="C506" s="188"/>
    </row>
    <row r="507" spans="3:3" x14ac:dyDescent="0.25">
      <c r="C507" s="188"/>
    </row>
    <row r="508" spans="3:3" x14ac:dyDescent="0.25">
      <c r="C508" s="188"/>
    </row>
    <row r="509" spans="3:3" x14ac:dyDescent="0.25">
      <c r="C509" s="188"/>
    </row>
    <row r="510" spans="3:3" x14ac:dyDescent="0.25">
      <c r="C510" s="188"/>
    </row>
    <row r="511" spans="3:3" x14ac:dyDescent="0.25">
      <c r="C511" s="188"/>
    </row>
    <row r="512" spans="3:3" x14ac:dyDescent="0.25">
      <c r="C512" s="188"/>
    </row>
    <row r="513" spans="3:3" x14ac:dyDescent="0.25">
      <c r="C513" s="188"/>
    </row>
    <row r="514" spans="3:3" x14ac:dyDescent="0.25">
      <c r="C514" s="188"/>
    </row>
    <row r="515" spans="3:3" x14ac:dyDescent="0.25">
      <c r="C515" s="188"/>
    </row>
    <row r="516" spans="3:3" x14ac:dyDescent="0.25">
      <c r="C516" s="188"/>
    </row>
    <row r="517" spans="3:3" x14ac:dyDescent="0.25">
      <c r="C517" s="188"/>
    </row>
    <row r="518" spans="3:3" x14ac:dyDescent="0.25">
      <c r="C518" s="188"/>
    </row>
    <row r="519" spans="3:3" x14ac:dyDescent="0.25">
      <c r="C519" s="188"/>
    </row>
    <row r="520" spans="3:3" x14ac:dyDescent="0.25">
      <c r="C520" s="188"/>
    </row>
    <row r="521" spans="3:3" x14ac:dyDescent="0.25">
      <c r="C521" s="188"/>
    </row>
    <row r="522" spans="3:3" x14ac:dyDescent="0.25">
      <c r="C522" s="188"/>
    </row>
    <row r="523" spans="3:3" x14ac:dyDescent="0.25">
      <c r="C523" s="188"/>
    </row>
    <row r="524" spans="3:3" x14ac:dyDescent="0.25">
      <c r="C524" s="188"/>
    </row>
    <row r="525" spans="3:3" x14ac:dyDescent="0.25">
      <c r="C525" s="188"/>
    </row>
    <row r="526" spans="3:3" x14ac:dyDescent="0.25">
      <c r="C526" s="188"/>
    </row>
    <row r="527" spans="3:3" x14ac:dyDescent="0.25">
      <c r="C527" s="188"/>
    </row>
    <row r="528" spans="3:3" x14ac:dyDescent="0.25">
      <c r="C528" s="188"/>
    </row>
    <row r="529" spans="3:3" x14ac:dyDescent="0.25">
      <c r="C529" s="188"/>
    </row>
    <row r="530" spans="3:3" x14ac:dyDescent="0.25">
      <c r="C530" s="188"/>
    </row>
    <row r="531" spans="3:3" x14ac:dyDescent="0.25">
      <c r="C531" s="188"/>
    </row>
    <row r="532" spans="3:3" x14ac:dyDescent="0.25">
      <c r="C532" s="188"/>
    </row>
    <row r="533" spans="3:3" x14ac:dyDescent="0.25">
      <c r="C533" s="188"/>
    </row>
    <row r="534" spans="3:3" x14ac:dyDescent="0.25">
      <c r="C534" s="188"/>
    </row>
    <row r="535" spans="3:3" x14ac:dyDescent="0.25">
      <c r="C535" s="188"/>
    </row>
    <row r="536" spans="3:3" x14ac:dyDescent="0.25">
      <c r="C536" s="188"/>
    </row>
    <row r="537" spans="3:3" x14ac:dyDescent="0.25">
      <c r="C537" s="188"/>
    </row>
    <row r="538" spans="3:3" x14ac:dyDescent="0.25">
      <c r="C538" s="188"/>
    </row>
    <row r="539" spans="3:3" x14ac:dyDescent="0.25">
      <c r="C539" s="188"/>
    </row>
    <row r="540" spans="3:3" x14ac:dyDescent="0.25">
      <c r="C540" s="188"/>
    </row>
    <row r="541" spans="3:3" x14ac:dyDescent="0.25">
      <c r="C541" s="188"/>
    </row>
    <row r="542" spans="3:3" x14ac:dyDescent="0.25">
      <c r="C542" s="188"/>
    </row>
    <row r="543" spans="3:3" x14ac:dyDescent="0.25">
      <c r="C543" s="188"/>
    </row>
    <row r="544" spans="3:3" x14ac:dyDescent="0.25">
      <c r="C544" s="188"/>
    </row>
    <row r="545" spans="3:3" x14ac:dyDescent="0.25">
      <c r="C545" s="188"/>
    </row>
    <row r="546" spans="3:3" x14ac:dyDescent="0.25">
      <c r="C546" s="188"/>
    </row>
    <row r="547" spans="3:3" x14ac:dyDescent="0.25">
      <c r="C547" s="188"/>
    </row>
    <row r="548" spans="3:3" x14ac:dyDescent="0.25">
      <c r="C548" s="188"/>
    </row>
    <row r="549" spans="3:3" x14ac:dyDescent="0.25">
      <c r="C549" s="188"/>
    </row>
    <row r="550" spans="3:3" x14ac:dyDescent="0.25">
      <c r="C550" s="188"/>
    </row>
    <row r="551" spans="3:3" x14ac:dyDescent="0.25">
      <c r="C551" s="188"/>
    </row>
    <row r="552" spans="3:3" x14ac:dyDescent="0.25">
      <c r="C552" s="188"/>
    </row>
    <row r="553" spans="3:3" x14ac:dyDescent="0.25">
      <c r="C553" s="188"/>
    </row>
    <row r="554" spans="3:3" x14ac:dyDescent="0.25">
      <c r="C554" s="188"/>
    </row>
    <row r="555" spans="3:3" x14ac:dyDescent="0.25">
      <c r="C555" s="188"/>
    </row>
    <row r="556" spans="3:3" x14ac:dyDescent="0.25">
      <c r="C556" s="188"/>
    </row>
    <row r="557" spans="3:3" x14ac:dyDescent="0.25">
      <c r="C557" s="188"/>
    </row>
    <row r="558" spans="3:3" x14ac:dyDescent="0.25">
      <c r="C558" s="188"/>
    </row>
    <row r="559" spans="3:3" x14ac:dyDescent="0.25">
      <c r="C559" s="188"/>
    </row>
    <row r="560" spans="3:3" x14ac:dyDescent="0.25">
      <c r="C560" s="188"/>
    </row>
    <row r="561" spans="3:3" x14ac:dyDescent="0.25">
      <c r="C561" s="188"/>
    </row>
    <row r="562" spans="3:3" x14ac:dyDescent="0.25">
      <c r="C562" s="188"/>
    </row>
    <row r="563" spans="3:3" x14ac:dyDescent="0.25">
      <c r="C563" s="188"/>
    </row>
    <row r="564" spans="3:3" x14ac:dyDescent="0.25">
      <c r="C564" s="188"/>
    </row>
    <row r="565" spans="3:3" x14ac:dyDescent="0.25">
      <c r="C565" s="188"/>
    </row>
    <row r="566" spans="3:3" x14ac:dyDescent="0.25">
      <c r="C566" s="188"/>
    </row>
    <row r="567" spans="3:3" x14ac:dyDescent="0.25">
      <c r="C567" s="188"/>
    </row>
    <row r="568" spans="3:3" x14ac:dyDescent="0.25">
      <c r="C568" s="188"/>
    </row>
    <row r="569" spans="3:3" x14ac:dyDescent="0.25">
      <c r="C569" s="188"/>
    </row>
    <row r="570" spans="3:3" x14ac:dyDescent="0.25">
      <c r="C570" s="188"/>
    </row>
    <row r="571" spans="3:3" x14ac:dyDescent="0.25">
      <c r="C571" s="188"/>
    </row>
    <row r="572" spans="3:3" x14ac:dyDescent="0.25">
      <c r="C572" s="188"/>
    </row>
    <row r="573" spans="3:3" x14ac:dyDescent="0.25">
      <c r="C573" s="188"/>
    </row>
    <row r="574" spans="3:3" x14ac:dyDescent="0.25">
      <c r="C574" s="188"/>
    </row>
    <row r="575" spans="3:3" x14ac:dyDescent="0.25">
      <c r="C575" s="188"/>
    </row>
    <row r="576" spans="3:3" x14ac:dyDescent="0.25">
      <c r="C576" s="188"/>
    </row>
    <row r="577" spans="3:3" x14ac:dyDescent="0.25">
      <c r="C577" s="188"/>
    </row>
    <row r="578" spans="3:3" x14ac:dyDescent="0.25">
      <c r="C578" s="188"/>
    </row>
    <row r="579" spans="3:3" x14ac:dyDescent="0.25">
      <c r="C579" s="188"/>
    </row>
    <row r="580" spans="3:3" x14ac:dyDescent="0.25">
      <c r="C580" s="188"/>
    </row>
    <row r="581" spans="3:3" x14ac:dyDescent="0.25">
      <c r="C581" s="188"/>
    </row>
    <row r="582" spans="3:3" x14ac:dyDescent="0.25">
      <c r="C582" s="188"/>
    </row>
    <row r="583" spans="3:3" x14ac:dyDescent="0.25">
      <c r="C583" s="188"/>
    </row>
    <row r="584" spans="3:3" x14ac:dyDescent="0.25">
      <c r="C584" s="188"/>
    </row>
    <row r="585" spans="3:3" x14ac:dyDescent="0.25">
      <c r="C585" s="188"/>
    </row>
    <row r="586" spans="3:3" x14ac:dyDescent="0.25">
      <c r="C586" s="188"/>
    </row>
    <row r="587" spans="3:3" x14ac:dyDescent="0.25">
      <c r="C587" s="188"/>
    </row>
    <row r="588" spans="3:3" x14ac:dyDescent="0.25">
      <c r="C588" s="188"/>
    </row>
    <row r="589" spans="3:3" x14ac:dyDescent="0.25">
      <c r="C589" s="188"/>
    </row>
    <row r="590" spans="3:3" x14ac:dyDescent="0.25">
      <c r="C590" s="188"/>
    </row>
    <row r="591" spans="3:3" x14ac:dyDescent="0.25">
      <c r="C591" s="188"/>
    </row>
    <row r="592" spans="3:3" x14ac:dyDescent="0.25">
      <c r="C592" s="188"/>
    </row>
    <row r="593" spans="3:3" x14ac:dyDescent="0.25">
      <c r="C593" s="188"/>
    </row>
    <row r="594" spans="3:3" x14ac:dyDescent="0.25">
      <c r="C594" s="188"/>
    </row>
    <row r="595" spans="3:3" x14ac:dyDescent="0.25">
      <c r="C595" s="188"/>
    </row>
    <row r="596" spans="3:3" x14ac:dyDescent="0.25">
      <c r="C596" s="188"/>
    </row>
    <row r="597" spans="3:3" x14ac:dyDescent="0.25">
      <c r="C597" s="188"/>
    </row>
    <row r="598" spans="3:3" x14ac:dyDescent="0.25">
      <c r="C598" s="188"/>
    </row>
    <row r="599" spans="3:3" x14ac:dyDescent="0.25">
      <c r="C599" s="188"/>
    </row>
    <row r="600" spans="3:3" x14ac:dyDescent="0.25">
      <c r="C600" s="188"/>
    </row>
    <row r="601" spans="3:3" x14ac:dyDescent="0.25">
      <c r="C601" s="188"/>
    </row>
    <row r="602" spans="3:3" x14ac:dyDescent="0.25">
      <c r="C602" s="188"/>
    </row>
    <row r="603" spans="3:3" x14ac:dyDescent="0.25">
      <c r="C603" s="188"/>
    </row>
    <row r="604" spans="3:3" x14ac:dyDescent="0.25">
      <c r="C604" s="188"/>
    </row>
    <row r="605" spans="3:3" x14ac:dyDescent="0.25">
      <c r="C605" s="188"/>
    </row>
    <row r="606" spans="3:3" x14ac:dyDescent="0.25">
      <c r="C606" s="188"/>
    </row>
    <row r="607" spans="3:3" x14ac:dyDescent="0.25">
      <c r="C607" s="188"/>
    </row>
    <row r="608" spans="3:3" x14ac:dyDescent="0.25">
      <c r="C608" s="188"/>
    </row>
    <row r="609" spans="3:3" x14ac:dyDescent="0.25">
      <c r="C609" s="188"/>
    </row>
    <row r="610" spans="3:3" x14ac:dyDescent="0.25">
      <c r="C610" s="188"/>
    </row>
    <row r="611" spans="3:3" x14ac:dyDescent="0.25">
      <c r="C611" s="188"/>
    </row>
    <row r="612" spans="3:3" x14ac:dyDescent="0.25">
      <c r="C612" s="188"/>
    </row>
    <row r="613" spans="3:3" x14ac:dyDescent="0.25">
      <c r="C613" s="188"/>
    </row>
    <row r="614" spans="3:3" x14ac:dyDescent="0.25">
      <c r="C614" s="188"/>
    </row>
    <row r="615" spans="3:3" x14ac:dyDescent="0.25">
      <c r="C615" s="188"/>
    </row>
    <row r="616" spans="3:3" x14ac:dyDescent="0.25">
      <c r="C616" s="188"/>
    </row>
    <row r="617" spans="3:3" x14ac:dyDescent="0.25">
      <c r="C617" s="188"/>
    </row>
    <row r="618" spans="3:3" x14ac:dyDescent="0.25">
      <c r="C618" s="188"/>
    </row>
    <row r="619" spans="3:3" x14ac:dyDescent="0.25">
      <c r="C619" s="188"/>
    </row>
    <row r="620" spans="3:3" x14ac:dyDescent="0.25">
      <c r="C620" s="188"/>
    </row>
    <row r="621" spans="3:3" x14ac:dyDescent="0.25">
      <c r="C621" s="188"/>
    </row>
    <row r="622" spans="3:3" x14ac:dyDescent="0.25">
      <c r="C622" s="188"/>
    </row>
    <row r="623" spans="3:3" x14ac:dyDescent="0.25">
      <c r="C623" s="188"/>
    </row>
    <row r="624" spans="3:3" x14ac:dyDescent="0.25">
      <c r="C624" s="188"/>
    </row>
    <row r="625" spans="3:3" x14ac:dyDescent="0.25">
      <c r="C625" s="188"/>
    </row>
    <row r="626" spans="3:3" x14ac:dyDescent="0.25">
      <c r="C626" s="188"/>
    </row>
    <row r="627" spans="3:3" x14ac:dyDescent="0.25">
      <c r="C627" s="188"/>
    </row>
    <row r="628" spans="3:3" x14ac:dyDescent="0.25">
      <c r="C628" s="188"/>
    </row>
    <row r="629" spans="3:3" x14ac:dyDescent="0.25">
      <c r="C629" s="188"/>
    </row>
    <row r="630" spans="3:3" x14ac:dyDescent="0.25">
      <c r="C630" s="188"/>
    </row>
    <row r="631" spans="3:3" x14ac:dyDescent="0.25">
      <c r="C631" s="188"/>
    </row>
    <row r="632" spans="3:3" x14ac:dyDescent="0.25">
      <c r="C632" s="188"/>
    </row>
    <row r="633" spans="3:3" x14ac:dyDescent="0.25">
      <c r="C633" s="188"/>
    </row>
    <row r="634" spans="3:3" x14ac:dyDescent="0.25">
      <c r="C634" s="188"/>
    </row>
    <row r="635" spans="3:3" x14ac:dyDescent="0.25">
      <c r="C635" s="188"/>
    </row>
    <row r="636" spans="3:3" x14ac:dyDescent="0.25">
      <c r="C636" s="188"/>
    </row>
    <row r="637" spans="3:3" x14ac:dyDescent="0.25">
      <c r="C637" s="188"/>
    </row>
    <row r="638" spans="3:3" x14ac:dyDescent="0.25">
      <c r="C638" s="188"/>
    </row>
    <row r="639" spans="3:3" x14ac:dyDescent="0.25">
      <c r="C639" s="188"/>
    </row>
    <row r="640" spans="3:3" x14ac:dyDescent="0.25">
      <c r="C640" s="188"/>
    </row>
    <row r="641" spans="3:3" x14ac:dyDescent="0.25">
      <c r="C641" s="188"/>
    </row>
    <row r="642" spans="3:3" x14ac:dyDescent="0.25">
      <c r="C642" s="188"/>
    </row>
    <row r="643" spans="3:3" x14ac:dyDescent="0.25">
      <c r="C643" s="188"/>
    </row>
    <row r="644" spans="3:3" x14ac:dyDescent="0.25">
      <c r="C644" s="188"/>
    </row>
    <row r="645" spans="3:3" x14ac:dyDescent="0.25">
      <c r="C645" s="188"/>
    </row>
    <row r="646" spans="3:3" x14ac:dyDescent="0.25">
      <c r="C646" s="188"/>
    </row>
    <row r="647" spans="3:3" x14ac:dyDescent="0.25">
      <c r="C647" s="188"/>
    </row>
    <row r="648" spans="3:3" x14ac:dyDescent="0.25">
      <c r="C648" s="188"/>
    </row>
    <row r="649" spans="3:3" x14ac:dyDescent="0.25">
      <c r="C649" s="188"/>
    </row>
    <row r="650" spans="3:3" x14ac:dyDescent="0.25">
      <c r="C650" s="188"/>
    </row>
    <row r="651" spans="3:3" x14ac:dyDescent="0.25">
      <c r="C651" s="188"/>
    </row>
    <row r="652" spans="3:3" x14ac:dyDescent="0.25">
      <c r="C652" s="188"/>
    </row>
    <row r="653" spans="3:3" x14ac:dyDescent="0.25">
      <c r="C653" s="188"/>
    </row>
    <row r="654" spans="3:3" x14ac:dyDescent="0.25">
      <c r="C654" s="188"/>
    </row>
    <row r="655" spans="3:3" x14ac:dyDescent="0.25">
      <c r="C655" s="188"/>
    </row>
    <row r="656" spans="3:3" x14ac:dyDescent="0.25">
      <c r="C656" s="188"/>
    </row>
    <row r="657" spans="3:3" x14ac:dyDescent="0.25">
      <c r="C657" s="188"/>
    </row>
    <row r="658" spans="3:3" x14ac:dyDescent="0.25">
      <c r="C658" s="188"/>
    </row>
    <row r="659" spans="3:3" x14ac:dyDescent="0.25">
      <c r="C659" s="188"/>
    </row>
    <row r="660" spans="3:3" x14ac:dyDescent="0.25">
      <c r="C660" s="188"/>
    </row>
    <row r="661" spans="3:3" x14ac:dyDescent="0.25">
      <c r="C661" s="188"/>
    </row>
    <row r="662" spans="3:3" x14ac:dyDescent="0.25">
      <c r="C662" s="188"/>
    </row>
    <row r="663" spans="3:3" x14ac:dyDescent="0.25">
      <c r="C663" s="188"/>
    </row>
    <row r="664" spans="3:3" x14ac:dyDescent="0.25">
      <c r="C664" s="188"/>
    </row>
    <row r="665" spans="3:3" x14ac:dyDescent="0.25">
      <c r="C665" s="188"/>
    </row>
    <row r="666" spans="3:3" x14ac:dyDescent="0.25">
      <c r="C666" s="188"/>
    </row>
    <row r="667" spans="3:3" x14ac:dyDescent="0.25">
      <c r="C667" s="188"/>
    </row>
    <row r="668" spans="3:3" x14ac:dyDescent="0.25">
      <c r="C668" s="188"/>
    </row>
    <row r="669" spans="3:3" x14ac:dyDescent="0.25">
      <c r="C669" s="188"/>
    </row>
    <row r="670" spans="3:3" x14ac:dyDescent="0.25">
      <c r="C670" s="188"/>
    </row>
    <row r="671" spans="3:3" x14ac:dyDescent="0.25">
      <c r="C671" s="188"/>
    </row>
    <row r="672" spans="3:3" x14ac:dyDescent="0.25">
      <c r="C672" s="188"/>
    </row>
    <row r="673" spans="3:3" x14ac:dyDescent="0.25">
      <c r="C673" s="188"/>
    </row>
    <row r="674" spans="3:3" x14ac:dyDescent="0.25">
      <c r="C674" s="188"/>
    </row>
    <row r="675" spans="3:3" x14ac:dyDescent="0.25">
      <c r="C675" s="188"/>
    </row>
    <row r="676" spans="3:3" x14ac:dyDescent="0.25">
      <c r="C676" s="188"/>
    </row>
    <row r="677" spans="3:3" x14ac:dyDescent="0.25">
      <c r="C677" s="188"/>
    </row>
    <row r="678" spans="3:3" x14ac:dyDescent="0.25">
      <c r="C678" s="188"/>
    </row>
    <row r="679" spans="3:3" x14ac:dyDescent="0.25">
      <c r="C679" s="188"/>
    </row>
    <row r="680" spans="3:3" x14ac:dyDescent="0.25">
      <c r="C680" s="188"/>
    </row>
    <row r="681" spans="3:3" x14ac:dyDescent="0.25">
      <c r="C681" s="188"/>
    </row>
    <row r="682" spans="3:3" x14ac:dyDescent="0.25">
      <c r="C682" s="188"/>
    </row>
    <row r="683" spans="3:3" x14ac:dyDescent="0.25">
      <c r="C683" s="188"/>
    </row>
    <row r="684" spans="3:3" x14ac:dyDescent="0.25">
      <c r="C684" s="188"/>
    </row>
    <row r="685" spans="3:3" x14ac:dyDescent="0.25">
      <c r="C685" s="188"/>
    </row>
    <row r="686" spans="3:3" x14ac:dyDescent="0.25">
      <c r="C686" s="188"/>
    </row>
    <row r="687" spans="3:3" x14ac:dyDescent="0.25">
      <c r="C687" s="188"/>
    </row>
    <row r="688" spans="3:3" x14ac:dyDescent="0.25">
      <c r="C688" s="188"/>
    </row>
    <row r="689" spans="3:3" x14ac:dyDescent="0.25">
      <c r="C689" s="188"/>
    </row>
    <row r="690" spans="3:3" x14ac:dyDescent="0.25">
      <c r="C690" s="188"/>
    </row>
    <row r="691" spans="3:3" x14ac:dyDescent="0.25">
      <c r="C691" s="188"/>
    </row>
    <row r="692" spans="3:3" x14ac:dyDescent="0.25">
      <c r="C692" s="188"/>
    </row>
    <row r="693" spans="3:3" x14ac:dyDescent="0.25">
      <c r="C693" s="188"/>
    </row>
    <row r="694" spans="3:3" x14ac:dyDescent="0.25">
      <c r="C694" s="188"/>
    </row>
    <row r="695" spans="3:3" x14ac:dyDescent="0.25">
      <c r="C695" s="188"/>
    </row>
    <row r="696" spans="3:3" x14ac:dyDescent="0.25">
      <c r="C696" s="188"/>
    </row>
    <row r="697" spans="3:3" x14ac:dyDescent="0.25">
      <c r="C697" s="188"/>
    </row>
    <row r="698" spans="3:3" x14ac:dyDescent="0.25">
      <c r="C698" s="188"/>
    </row>
    <row r="699" spans="3:3" x14ac:dyDescent="0.25">
      <c r="C699" s="188"/>
    </row>
    <row r="700" spans="3:3" x14ac:dyDescent="0.25">
      <c r="C700" s="188"/>
    </row>
    <row r="701" spans="3:3" x14ac:dyDescent="0.25">
      <c r="C701" s="188"/>
    </row>
    <row r="702" spans="3:3" x14ac:dyDescent="0.25">
      <c r="C702" s="188"/>
    </row>
    <row r="703" spans="3:3" x14ac:dyDescent="0.25">
      <c r="C703" s="188"/>
    </row>
    <row r="704" spans="3:3" x14ac:dyDescent="0.25">
      <c r="C704" s="188"/>
    </row>
    <row r="705" spans="3:3" x14ac:dyDescent="0.25">
      <c r="C705" s="188"/>
    </row>
    <row r="706" spans="3:3" x14ac:dyDescent="0.25">
      <c r="C706" s="188"/>
    </row>
    <row r="707" spans="3:3" x14ac:dyDescent="0.25">
      <c r="C707" s="188"/>
    </row>
    <row r="708" spans="3:3" x14ac:dyDescent="0.25">
      <c r="C708" s="188"/>
    </row>
    <row r="709" spans="3:3" x14ac:dyDescent="0.25">
      <c r="C709" s="188"/>
    </row>
    <row r="710" spans="3:3" x14ac:dyDescent="0.25">
      <c r="C710" s="188"/>
    </row>
    <row r="711" spans="3:3" x14ac:dyDescent="0.25">
      <c r="C711" s="188"/>
    </row>
    <row r="712" spans="3:3" x14ac:dyDescent="0.25">
      <c r="C712" s="188"/>
    </row>
    <row r="713" spans="3:3" x14ac:dyDescent="0.25">
      <c r="C713" s="188"/>
    </row>
    <row r="714" spans="3:3" x14ac:dyDescent="0.25">
      <c r="C714" s="188"/>
    </row>
    <row r="715" spans="3:3" x14ac:dyDescent="0.25">
      <c r="C715" s="188"/>
    </row>
    <row r="716" spans="3:3" x14ac:dyDescent="0.25">
      <c r="C716" s="188"/>
    </row>
    <row r="717" spans="3:3" x14ac:dyDescent="0.25">
      <c r="C717" s="188"/>
    </row>
    <row r="718" spans="3:3" x14ac:dyDescent="0.25">
      <c r="C718" s="188"/>
    </row>
    <row r="719" spans="3:3" x14ac:dyDescent="0.25">
      <c r="C719" s="188"/>
    </row>
    <row r="720" spans="3:3" x14ac:dyDescent="0.25">
      <c r="C720" s="188"/>
    </row>
    <row r="721" spans="3:3" x14ac:dyDescent="0.25">
      <c r="C721" s="188"/>
    </row>
    <row r="722" spans="3:3" x14ac:dyDescent="0.25">
      <c r="C722" s="188"/>
    </row>
    <row r="723" spans="3:3" x14ac:dyDescent="0.25">
      <c r="C723" s="188"/>
    </row>
    <row r="724" spans="3:3" x14ac:dyDescent="0.25">
      <c r="C724" s="188"/>
    </row>
    <row r="725" spans="3:3" x14ac:dyDescent="0.25">
      <c r="C725" s="188"/>
    </row>
    <row r="726" spans="3:3" x14ac:dyDescent="0.25">
      <c r="C726" s="188"/>
    </row>
    <row r="727" spans="3:3" x14ac:dyDescent="0.25">
      <c r="C727" s="188"/>
    </row>
    <row r="728" spans="3:3" x14ac:dyDescent="0.25">
      <c r="C728" s="188"/>
    </row>
    <row r="729" spans="3:3" x14ac:dyDescent="0.25">
      <c r="C729" s="188"/>
    </row>
    <row r="730" spans="3:3" x14ac:dyDescent="0.25">
      <c r="C730" s="188"/>
    </row>
    <row r="731" spans="3:3" x14ac:dyDescent="0.25">
      <c r="C731" s="188"/>
    </row>
    <row r="732" spans="3:3" x14ac:dyDescent="0.25">
      <c r="C732" s="188"/>
    </row>
    <row r="733" spans="3:3" x14ac:dyDescent="0.25">
      <c r="C733" s="188"/>
    </row>
    <row r="734" spans="3:3" x14ac:dyDescent="0.25">
      <c r="C734" s="188"/>
    </row>
    <row r="735" spans="3:3" x14ac:dyDescent="0.25">
      <c r="C735" s="188"/>
    </row>
    <row r="736" spans="3:3" x14ac:dyDescent="0.25">
      <c r="C736" s="188"/>
    </row>
    <row r="737" spans="3:3" x14ac:dyDescent="0.25">
      <c r="C737" s="188"/>
    </row>
    <row r="738" spans="3:3" x14ac:dyDescent="0.25">
      <c r="C738" s="188"/>
    </row>
    <row r="739" spans="3:3" x14ac:dyDescent="0.25">
      <c r="C739" s="188"/>
    </row>
    <row r="740" spans="3:3" x14ac:dyDescent="0.25">
      <c r="C740" s="188"/>
    </row>
    <row r="741" spans="3:3" x14ac:dyDescent="0.25">
      <c r="C741" s="188"/>
    </row>
    <row r="742" spans="3:3" x14ac:dyDescent="0.25">
      <c r="C742" s="188"/>
    </row>
    <row r="743" spans="3:3" x14ac:dyDescent="0.25">
      <c r="C743" s="188"/>
    </row>
    <row r="744" spans="3:3" x14ac:dyDescent="0.25">
      <c r="C744" s="188"/>
    </row>
    <row r="745" spans="3:3" x14ac:dyDescent="0.25">
      <c r="C745" s="188"/>
    </row>
    <row r="746" spans="3:3" x14ac:dyDescent="0.25">
      <c r="C746" s="188"/>
    </row>
    <row r="747" spans="3:3" x14ac:dyDescent="0.25">
      <c r="C747" s="188"/>
    </row>
    <row r="748" spans="3:3" x14ac:dyDescent="0.25">
      <c r="C748" s="188"/>
    </row>
    <row r="749" spans="3:3" x14ac:dyDescent="0.25">
      <c r="C749" s="188"/>
    </row>
    <row r="750" spans="3:3" x14ac:dyDescent="0.25">
      <c r="C750" s="188"/>
    </row>
    <row r="751" spans="3:3" x14ac:dyDescent="0.25">
      <c r="C751" s="188"/>
    </row>
    <row r="752" spans="3:3" x14ac:dyDescent="0.25">
      <c r="C752" s="188"/>
    </row>
    <row r="753" spans="3:3" x14ac:dyDescent="0.25">
      <c r="C753" s="188"/>
    </row>
    <row r="754" spans="3:3" x14ac:dyDescent="0.25">
      <c r="C754" s="188"/>
    </row>
    <row r="755" spans="3:3" x14ac:dyDescent="0.25">
      <c r="C755" s="188"/>
    </row>
    <row r="756" spans="3:3" x14ac:dyDescent="0.25">
      <c r="C756" s="188"/>
    </row>
    <row r="757" spans="3:3" x14ac:dyDescent="0.25">
      <c r="C757" s="188"/>
    </row>
    <row r="758" spans="3:3" x14ac:dyDescent="0.25">
      <c r="C758" s="188"/>
    </row>
    <row r="759" spans="3:3" x14ac:dyDescent="0.25">
      <c r="C759" s="188"/>
    </row>
    <row r="760" spans="3:3" x14ac:dyDescent="0.25">
      <c r="C760" s="188"/>
    </row>
    <row r="761" spans="3:3" x14ac:dyDescent="0.25">
      <c r="C761" s="188"/>
    </row>
    <row r="762" spans="3:3" x14ac:dyDescent="0.25">
      <c r="C762" s="188"/>
    </row>
    <row r="763" spans="3:3" x14ac:dyDescent="0.25">
      <c r="C763" s="188"/>
    </row>
    <row r="764" spans="3:3" x14ac:dyDescent="0.25">
      <c r="C764" s="188"/>
    </row>
    <row r="765" spans="3:3" x14ac:dyDescent="0.25">
      <c r="C765" s="188"/>
    </row>
    <row r="766" spans="3:3" x14ac:dyDescent="0.25">
      <c r="C766" s="188"/>
    </row>
    <row r="767" spans="3:3" x14ac:dyDescent="0.25">
      <c r="C767" s="188"/>
    </row>
    <row r="768" spans="3:3" x14ac:dyDescent="0.25">
      <c r="C768" s="188"/>
    </row>
    <row r="769" spans="3:3" x14ac:dyDescent="0.25">
      <c r="C769" s="188"/>
    </row>
    <row r="770" spans="3:3" x14ac:dyDescent="0.25">
      <c r="C770" s="188"/>
    </row>
    <row r="771" spans="3:3" x14ac:dyDescent="0.25">
      <c r="C771" s="188"/>
    </row>
    <row r="772" spans="3:3" x14ac:dyDescent="0.25">
      <c r="C772" s="188"/>
    </row>
    <row r="773" spans="3:3" x14ac:dyDescent="0.25">
      <c r="C773" s="188"/>
    </row>
    <row r="774" spans="3:3" x14ac:dyDescent="0.25">
      <c r="C774" s="188"/>
    </row>
    <row r="775" spans="3:3" x14ac:dyDescent="0.25">
      <c r="C775" s="188"/>
    </row>
    <row r="776" spans="3:3" x14ac:dyDescent="0.25">
      <c r="C776" s="188"/>
    </row>
    <row r="777" spans="3:3" x14ac:dyDescent="0.25">
      <c r="C777" s="188"/>
    </row>
    <row r="778" spans="3:3" x14ac:dyDescent="0.25">
      <c r="C778" s="188"/>
    </row>
    <row r="779" spans="3:3" x14ac:dyDescent="0.25">
      <c r="C779" s="188"/>
    </row>
    <row r="780" spans="3:3" x14ac:dyDescent="0.25">
      <c r="C780" s="188"/>
    </row>
    <row r="781" spans="3:3" x14ac:dyDescent="0.25">
      <c r="C781" s="188"/>
    </row>
    <row r="782" spans="3:3" x14ac:dyDescent="0.25">
      <c r="C782" s="188"/>
    </row>
    <row r="783" spans="3:3" x14ac:dyDescent="0.25">
      <c r="C783" s="188"/>
    </row>
    <row r="784" spans="3:3" x14ac:dyDescent="0.25">
      <c r="C784" s="188"/>
    </row>
    <row r="785" spans="3:3" x14ac:dyDescent="0.25">
      <c r="C785" s="188"/>
    </row>
    <row r="786" spans="3:3" x14ac:dyDescent="0.25">
      <c r="C786" s="188"/>
    </row>
    <row r="787" spans="3:3" x14ac:dyDescent="0.25">
      <c r="C787" s="188"/>
    </row>
    <row r="788" spans="3:3" x14ac:dyDescent="0.25">
      <c r="C788" s="188"/>
    </row>
    <row r="789" spans="3:3" x14ac:dyDescent="0.25">
      <c r="C789" s="188"/>
    </row>
    <row r="790" spans="3:3" x14ac:dyDescent="0.25">
      <c r="C790" s="188"/>
    </row>
    <row r="791" spans="3:3" x14ac:dyDescent="0.25">
      <c r="C791" s="188"/>
    </row>
    <row r="792" spans="3:3" x14ac:dyDescent="0.25">
      <c r="C792" s="188"/>
    </row>
    <row r="793" spans="3:3" x14ac:dyDescent="0.25">
      <c r="C793" s="188"/>
    </row>
    <row r="794" spans="3:3" x14ac:dyDescent="0.25">
      <c r="C794" s="188"/>
    </row>
    <row r="795" spans="3:3" x14ac:dyDescent="0.25">
      <c r="C795" s="188"/>
    </row>
    <row r="796" spans="3:3" x14ac:dyDescent="0.25">
      <c r="C796" s="188"/>
    </row>
    <row r="797" spans="3:3" x14ac:dyDescent="0.25">
      <c r="C797" s="188"/>
    </row>
    <row r="798" spans="3:3" x14ac:dyDescent="0.25">
      <c r="C798" s="188"/>
    </row>
    <row r="799" spans="3:3" x14ac:dyDescent="0.25">
      <c r="C799" s="188"/>
    </row>
    <row r="800" spans="3:3" x14ac:dyDescent="0.25">
      <c r="C800" s="188"/>
    </row>
    <row r="801" spans="3:3" x14ac:dyDescent="0.25">
      <c r="C801" s="188"/>
    </row>
    <row r="802" spans="3:3" x14ac:dyDescent="0.25">
      <c r="C802" s="188"/>
    </row>
    <row r="803" spans="3:3" x14ac:dyDescent="0.25">
      <c r="C803" s="188"/>
    </row>
    <row r="804" spans="3:3" x14ac:dyDescent="0.25">
      <c r="C804" s="188"/>
    </row>
    <row r="805" spans="3:3" x14ac:dyDescent="0.25">
      <c r="C805" s="188"/>
    </row>
    <row r="806" spans="3:3" x14ac:dyDescent="0.25">
      <c r="C806" s="188"/>
    </row>
    <row r="807" spans="3:3" x14ac:dyDescent="0.25">
      <c r="C807" s="188"/>
    </row>
    <row r="808" spans="3:3" x14ac:dyDescent="0.25">
      <c r="C808" s="188"/>
    </row>
    <row r="809" spans="3:3" x14ac:dyDescent="0.25">
      <c r="C809" s="188"/>
    </row>
    <row r="810" spans="3:3" x14ac:dyDescent="0.25">
      <c r="C810" s="188"/>
    </row>
    <row r="811" spans="3:3" x14ac:dyDescent="0.25">
      <c r="C811" s="188"/>
    </row>
    <row r="812" spans="3:3" x14ac:dyDescent="0.25">
      <c r="C812" s="188"/>
    </row>
    <row r="813" spans="3:3" x14ac:dyDescent="0.25">
      <c r="C813" s="188"/>
    </row>
    <row r="814" spans="3:3" x14ac:dyDescent="0.25">
      <c r="C814" s="188"/>
    </row>
    <row r="815" spans="3:3" x14ac:dyDescent="0.25">
      <c r="C815" s="188"/>
    </row>
    <row r="816" spans="3:3" x14ac:dyDescent="0.25">
      <c r="C816" s="188"/>
    </row>
    <row r="817" spans="3:3" x14ac:dyDescent="0.25">
      <c r="C817" s="188"/>
    </row>
    <row r="818" spans="3:3" x14ac:dyDescent="0.25">
      <c r="C818" s="188"/>
    </row>
    <row r="819" spans="3:3" x14ac:dyDescent="0.25">
      <c r="C819" s="188"/>
    </row>
    <row r="820" spans="3:3" x14ac:dyDescent="0.25">
      <c r="C820" s="188"/>
    </row>
    <row r="821" spans="3:3" x14ac:dyDescent="0.25">
      <c r="C821" s="188"/>
    </row>
    <row r="822" spans="3:3" x14ac:dyDescent="0.25">
      <c r="C822" s="188"/>
    </row>
    <row r="823" spans="3:3" x14ac:dyDescent="0.25">
      <c r="C823" s="188"/>
    </row>
    <row r="824" spans="3:3" x14ac:dyDescent="0.25">
      <c r="C824" s="188"/>
    </row>
    <row r="825" spans="3:3" x14ac:dyDescent="0.25">
      <c r="C825" s="188"/>
    </row>
    <row r="826" spans="3:3" x14ac:dyDescent="0.25">
      <c r="C826" s="188"/>
    </row>
    <row r="827" spans="3:3" x14ac:dyDescent="0.25">
      <c r="C827" s="188"/>
    </row>
    <row r="828" spans="3:3" x14ac:dyDescent="0.25">
      <c r="C828" s="188"/>
    </row>
    <row r="829" spans="3:3" x14ac:dyDescent="0.25">
      <c r="C829" s="188"/>
    </row>
    <row r="830" spans="3:3" x14ac:dyDescent="0.25">
      <c r="C830" s="188"/>
    </row>
    <row r="831" spans="3:3" x14ac:dyDescent="0.25">
      <c r="C831" s="188"/>
    </row>
    <row r="832" spans="3:3" x14ac:dyDescent="0.25">
      <c r="C832" s="188"/>
    </row>
    <row r="833" spans="3:3" x14ac:dyDescent="0.25">
      <c r="C833" s="188"/>
    </row>
    <row r="834" spans="3:3" x14ac:dyDescent="0.25">
      <c r="C834" s="188"/>
    </row>
    <row r="835" spans="3:3" x14ac:dyDescent="0.25">
      <c r="C835" s="188"/>
    </row>
    <row r="836" spans="3:3" x14ac:dyDescent="0.25">
      <c r="C836" s="188"/>
    </row>
    <row r="837" spans="3:3" x14ac:dyDescent="0.25">
      <c r="C837" s="188"/>
    </row>
    <row r="838" spans="3:3" x14ac:dyDescent="0.25">
      <c r="C838" s="188"/>
    </row>
    <row r="839" spans="3:3" x14ac:dyDescent="0.25">
      <c r="C839" s="188"/>
    </row>
    <row r="840" spans="3:3" x14ac:dyDescent="0.25">
      <c r="C840" s="188"/>
    </row>
    <row r="841" spans="3:3" x14ac:dyDescent="0.25">
      <c r="C841" s="188"/>
    </row>
    <row r="842" spans="3:3" x14ac:dyDescent="0.25">
      <c r="C842" s="188"/>
    </row>
    <row r="843" spans="3:3" x14ac:dyDescent="0.25">
      <c r="C843" s="188"/>
    </row>
    <row r="844" spans="3:3" x14ac:dyDescent="0.25">
      <c r="C844" s="188"/>
    </row>
    <row r="845" spans="3:3" x14ac:dyDescent="0.25">
      <c r="C845" s="188"/>
    </row>
    <row r="846" spans="3:3" x14ac:dyDescent="0.25">
      <c r="C846" s="188"/>
    </row>
    <row r="847" spans="3:3" x14ac:dyDescent="0.25">
      <c r="C847" s="188"/>
    </row>
    <row r="848" spans="3:3" x14ac:dyDescent="0.25">
      <c r="C848" s="188"/>
    </row>
    <row r="849" spans="3:3" x14ac:dyDescent="0.25">
      <c r="C849" s="188"/>
    </row>
    <row r="850" spans="3:3" x14ac:dyDescent="0.25">
      <c r="C850" s="188"/>
    </row>
    <row r="851" spans="3:3" x14ac:dyDescent="0.25">
      <c r="C851" s="188"/>
    </row>
    <row r="852" spans="3:3" x14ac:dyDescent="0.25">
      <c r="C852" s="188"/>
    </row>
    <row r="853" spans="3:3" x14ac:dyDescent="0.25">
      <c r="C853" s="188"/>
    </row>
    <row r="854" spans="3:3" x14ac:dyDescent="0.25">
      <c r="C854" s="188"/>
    </row>
    <row r="855" spans="3:3" x14ac:dyDescent="0.25">
      <c r="C855" s="188"/>
    </row>
    <row r="856" spans="3:3" x14ac:dyDescent="0.25">
      <c r="C856" s="188"/>
    </row>
    <row r="857" spans="3:3" x14ac:dyDescent="0.25">
      <c r="C857" s="188"/>
    </row>
    <row r="858" spans="3:3" x14ac:dyDescent="0.25">
      <c r="C858" s="188"/>
    </row>
    <row r="859" spans="3:3" x14ac:dyDescent="0.25">
      <c r="C859" s="188"/>
    </row>
    <row r="860" spans="3:3" x14ac:dyDescent="0.25">
      <c r="C860" s="188"/>
    </row>
    <row r="861" spans="3:3" x14ac:dyDescent="0.25">
      <c r="C861" s="188"/>
    </row>
    <row r="862" spans="3:3" x14ac:dyDescent="0.25">
      <c r="C862" s="188"/>
    </row>
    <row r="863" spans="3:3" x14ac:dyDescent="0.25">
      <c r="C863" s="188"/>
    </row>
    <row r="864" spans="3:3" x14ac:dyDescent="0.25">
      <c r="C864" s="188"/>
    </row>
    <row r="865" spans="3:3" x14ac:dyDescent="0.25">
      <c r="C865" s="188"/>
    </row>
    <row r="866" spans="3:3" x14ac:dyDescent="0.25">
      <c r="C866" s="188"/>
    </row>
    <row r="867" spans="3:3" x14ac:dyDescent="0.25">
      <c r="C867" s="188"/>
    </row>
    <row r="868" spans="3:3" x14ac:dyDescent="0.25">
      <c r="C868" s="188"/>
    </row>
    <row r="869" spans="3:3" x14ac:dyDescent="0.25">
      <c r="C869" s="188"/>
    </row>
    <row r="870" spans="3:3" x14ac:dyDescent="0.25">
      <c r="C870" s="188"/>
    </row>
    <row r="871" spans="3:3" x14ac:dyDescent="0.25">
      <c r="C871" s="188"/>
    </row>
    <row r="872" spans="3:3" x14ac:dyDescent="0.25">
      <c r="C872" s="188"/>
    </row>
    <row r="873" spans="3:3" x14ac:dyDescent="0.25">
      <c r="C873" s="188"/>
    </row>
    <row r="874" spans="3:3" x14ac:dyDescent="0.25">
      <c r="C874" s="188"/>
    </row>
    <row r="875" spans="3:3" x14ac:dyDescent="0.25">
      <c r="C875" s="188"/>
    </row>
    <row r="876" spans="3:3" x14ac:dyDescent="0.25">
      <c r="C876" s="188"/>
    </row>
    <row r="877" spans="3:3" x14ac:dyDescent="0.25">
      <c r="C877" s="188"/>
    </row>
    <row r="878" spans="3:3" x14ac:dyDescent="0.25">
      <c r="C878" s="188"/>
    </row>
    <row r="879" spans="3:3" x14ac:dyDescent="0.25">
      <c r="C879" s="188"/>
    </row>
    <row r="880" spans="3:3" x14ac:dyDescent="0.25">
      <c r="C880" s="188"/>
    </row>
    <row r="881" spans="3:3" x14ac:dyDescent="0.25">
      <c r="C881" s="188"/>
    </row>
    <row r="882" spans="3:3" x14ac:dyDescent="0.25">
      <c r="C882" s="188"/>
    </row>
    <row r="883" spans="3:3" x14ac:dyDescent="0.25">
      <c r="C883" s="188"/>
    </row>
    <row r="884" spans="3:3" x14ac:dyDescent="0.25">
      <c r="C884" s="188"/>
    </row>
    <row r="885" spans="3:3" x14ac:dyDescent="0.25">
      <c r="C885" s="188"/>
    </row>
    <row r="886" spans="3:3" x14ac:dyDescent="0.25">
      <c r="C886" s="188"/>
    </row>
    <row r="887" spans="3:3" x14ac:dyDescent="0.25">
      <c r="C887" s="188"/>
    </row>
    <row r="888" spans="3:3" x14ac:dyDescent="0.25">
      <c r="C888" s="188"/>
    </row>
    <row r="889" spans="3:3" x14ac:dyDescent="0.25">
      <c r="C889" s="188"/>
    </row>
    <row r="890" spans="3:3" x14ac:dyDescent="0.25">
      <c r="C890" s="188"/>
    </row>
    <row r="891" spans="3:3" x14ac:dyDescent="0.25">
      <c r="C891" s="188"/>
    </row>
    <row r="892" spans="3:3" x14ac:dyDescent="0.25">
      <c r="C892" s="188"/>
    </row>
    <row r="893" spans="3:3" x14ac:dyDescent="0.25">
      <c r="C893" s="188"/>
    </row>
    <row r="894" spans="3:3" x14ac:dyDescent="0.25">
      <c r="C894" s="188"/>
    </row>
    <row r="895" spans="3:3" x14ac:dyDescent="0.25">
      <c r="C895" s="188"/>
    </row>
    <row r="896" spans="3:3" x14ac:dyDescent="0.25">
      <c r="C896" s="188"/>
    </row>
    <row r="897" spans="3:3" x14ac:dyDescent="0.25">
      <c r="C897" s="188"/>
    </row>
    <row r="898" spans="3:3" x14ac:dyDescent="0.25">
      <c r="C898" s="188"/>
    </row>
    <row r="899" spans="3:3" x14ac:dyDescent="0.25">
      <c r="C899" s="188"/>
    </row>
    <row r="900" spans="3:3" x14ac:dyDescent="0.25">
      <c r="C900" s="188"/>
    </row>
    <row r="901" spans="3:3" x14ac:dyDescent="0.25">
      <c r="C901" s="188"/>
    </row>
    <row r="902" spans="3:3" x14ac:dyDescent="0.25">
      <c r="C902" s="188"/>
    </row>
    <row r="903" spans="3:3" x14ac:dyDescent="0.25">
      <c r="C903" s="188"/>
    </row>
    <row r="904" spans="3:3" x14ac:dyDescent="0.25">
      <c r="C904" s="188"/>
    </row>
    <row r="905" spans="3:3" x14ac:dyDescent="0.25">
      <c r="C905" s="188"/>
    </row>
    <row r="906" spans="3:3" x14ac:dyDescent="0.25">
      <c r="C906" s="188"/>
    </row>
    <row r="907" spans="3:3" x14ac:dyDescent="0.25">
      <c r="C907" s="188"/>
    </row>
    <row r="908" spans="3:3" x14ac:dyDescent="0.25">
      <c r="C908" s="188"/>
    </row>
    <row r="909" spans="3:3" x14ac:dyDescent="0.25">
      <c r="C909" s="188"/>
    </row>
    <row r="910" spans="3:3" x14ac:dyDescent="0.25">
      <c r="C910" s="188"/>
    </row>
    <row r="911" spans="3:3" x14ac:dyDescent="0.25">
      <c r="C911" s="188"/>
    </row>
    <row r="912" spans="3:3" x14ac:dyDescent="0.25">
      <c r="C912" s="188"/>
    </row>
    <row r="913" spans="3:3" x14ac:dyDescent="0.25">
      <c r="C913" s="188"/>
    </row>
    <row r="914" spans="3:3" x14ac:dyDescent="0.25">
      <c r="C914" s="188"/>
    </row>
    <row r="915" spans="3:3" x14ac:dyDescent="0.25">
      <c r="C915" s="188"/>
    </row>
    <row r="916" spans="3:3" x14ac:dyDescent="0.25">
      <c r="C916" s="188"/>
    </row>
    <row r="917" spans="3:3" x14ac:dyDescent="0.25">
      <c r="C917" s="188"/>
    </row>
    <row r="918" spans="3:3" x14ac:dyDescent="0.25">
      <c r="C918" s="188"/>
    </row>
    <row r="919" spans="3:3" x14ac:dyDescent="0.25">
      <c r="C919" s="188"/>
    </row>
    <row r="920" spans="3:3" x14ac:dyDescent="0.25">
      <c r="C920" s="188"/>
    </row>
    <row r="921" spans="3:3" x14ac:dyDescent="0.25">
      <c r="C921" s="188"/>
    </row>
    <row r="922" spans="3:3" x14ac:dyDescent="0.25">
      <c r="C922" s="188"/>
    </row>
    <row r="923" spans="3:3" x14ac:dyDescent="0.25">
      <c r="C923" s="188"/>
    </row>
    <row r="924" spans="3:3" x14ac:dyDescent="0.25">
      <c r="C924" s="188"/>
    </row>
    <row r="925" spans="3:3" x14ac:dyDescent="0.25">
      <c r="C925" s="188"/>
    </row>
    <row r="926" spans="3:3" x14ac:dyDescent="0.25">
      <c r="C926" s="188"/>
    </row>
    <row r="927" spans="3:3" x14ac:dyDescent="0.25">
      <c r="C927" s="188"/>
    </row>
    <row r="928" spans="3:3" x14ac:dyDescent="0.25">
      <c r="C928" s="188"/>
    </row>
    <row r="929" spans="3:3" x14ac:dyDescent="0.25">
      <c r="C929" s="188"/>
    </row>
    <row r="930" spans="3:3" x14ac:dyDescent="0.25">
      <c r="C930" s="188"/>
    </row>
    <row r="931" spans="3:3" x14ac:dyDescent="0.25">
      <c r="C931" s="188"/>
    </row>
    <row r="932" spans="3:3" x14ac:dyDescent="0.25">
      <c r="C932" s="188"/>
    </row>
    <row r="933" spans="3:3" x14ac:dyDescent="0.25">
      <c r="C933" s="188"/>
    </row>
    <row r="934" spans="3:3" x14ac:dyDescent="0.25">
      <c r="C934" s="188"/>
    </row>
    <row r="935" spans="3:3" x14ac:dyDescent="0.25">
      <c r="C935" s="188"/>
    </row>
    <row r="936" spans="3:3" x14ac:dyDescent="0.25">
      <c r="C936" s="188"/>
    </row>
    <row r="937" spans="3:3" x14ac:dyDescent="0.25">
      <c r="C937" s="188"/>
    </row>
    <row r="938" spans="3:3" x14ac:dyDescent="0.25">
      <c r="C938" s="188"/>
    </row>
    <row r="939" spans="3:3" x14ac:dyDescent="0.25">
      <c r="C939" s="188"/>
    </row>
    <row r="940" spans="3:3" x14ac:dyDescent="0.25">
      <c r="C940" s="188"/>
    </row>
    <row r="941" spans="3:3" x14ac:dyDescent="0.25">
      <c r="C941" s="188"/>
    </row>
    <row r="942" spans="3:3" x14ac:dyDescent="0.25">
      <c r="C942" s="188"/>
    </row>
    <row r="943" spans="3:3" x14ac:dyDescent="0.25">
      <c r="C943" s="188"/>
    </row>
    <row r="944" spans="3:3" x14ac:dyDescent="0.25">
      <c r="C944" s="188"/>
    </row>
    <row r="945" spans="3:3" x14ac:dyDescent="0.25">
      <c r="C945" s="188"/>
    </row>
    <row r="946" spans="3:3" x14ac:dyDescent="0.25">
      <c r="C946" s="188"/>
    </row>
    <row r="947" spans="3:3" x14ac:dyDescent="0.25">
      <c r="C947" s="188"/>
    </row>
    <row r="948" spans="3:3" x14ac:dyDescent="0.25">
      <c r="C948" s="188"/>
    </row>
    <row r="949" spans="3:3" x14ac:dyDescent="0.25">
      <c r="C949" s="188"/>
    </row>
    <row r="950" spans="3:3" x14ac:dyDescent="0.25">
      <c r="C950" s="188"/>
    </row>
    <row r="951" spans="3:3" x14ac:dyDescent="0.25">
      <c r="C951" s="188"/>
    </row>
    <row r="952" spans="3:3" x14ac:dyDescent="0.25">
      <c r="C952" s="188"/>
    </row>
    <row r="953" spans="3:3" x14ac:dyDescent="0.25">
      <c r="C953" s="188"/>
    </row>
    <row r="954" spans="3:3" x14ac:dyDescent="0.25">
      <c r="C954" s="188"/>
    </row>
    <row r="955" spans="3:3" x14ac:dyDescent="0.25">
      <c r="C955" s="188"/>
    </row>
    <row r="956" spans="3:3" x14ac:dyDescent="0.25">
      <c r="C956" s="188"/>
    </row>
    <row r="957" spans="3:3" x14ac:dyDescent="0.25">
      <c r="C957" s="188"/>
    </row>
    <row r="958" spans="3:3" x14ac:dyDescent="0.25">
      <c r="C958" s="188"/>
    </row>
    <row r="959" spans="3:3" x14ac:dyDescent="0.25">
      <c r="C959" s="188"/>
    </row>
    <row r="960" spans="3:3" x14ac:dyDescent="0.25">
      <c r="C960" s="188"/>
    </row>
    <row r="961" spans="3:3" x14ac:dyDescent="0.25">
      <c r="C961" s="188"/>
    </row>
    <row r="962" spans="3:3" x14ac:dyDescent="0.25">
      <c r="C962" s="188"/>
    </row>
    <row r="963" spans="3:3" x14ac:dyDescent="0.25">
      <c r="C963" s="188"/>
    </row>
    <row r="964" spans="3:3" x14ac:dyDescent="0.25">
      <c r="C964" s="188"/>
    </row>
    <row r="965" spans="3:3" x14ac:dyDescent="0.25">
      <c r="C965" s="188"/>
    </row>
  </sheetData>
  <mergeCells count="22">
    <mergeCell ref="A1:G1"/>
    <mergeCell ref="A2:A8"/>
    <mergeCell ref="C12:C14"/>
    <mergeCell ref="D12:D14"/>
    <mergeCell ref="E12:E14"/>
    <mergeCell ref="F12:F14"/>
    <mergeCell ref="B12:B14"/>
    <mergeCell ref="A12:A14"/>
    <mergeCell ref="B2:B8"/>
    <mergeCell ref="C2:D8"/>
    <mergeCell ref="E2:F8"/>
    <mergeCell ref="G2:G8"/>
    <mergeCell ref="A15:A26"/>
    <mergeCell ref="B15:B26"/>
    <mergeCell ref="C15:C26"/>
    <mergeCell ref="D15:D26"/>
    <mergeCell ref="E15:E26"/>
    <mergeCell ref="G15:G26"/>
    <mergeCell ref="C9:D9"/>
    <mergeCell ref="E9:F9"/>
    <mergeCell ref="F15:F26"/>
    <mergeCell ref="G12:G14"/>
  </mergeCells>
  <pageMargins left="0.7" right="0.7" top="0.75" bottom="0.75" header="0.3" footer="0.3"/>
  <pageSetup paperSize="9" scale="3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opLeftCell="A4" zoomScale="55" zoomScaleNormal="55" workbookViewId="0">
      <selection activeCell="H86" sqref="H86"/>
    </sheetView>
  </sheetViews>
  <sheetFormatPr defaultRowHeight="15" x14ac:dyDescent="0.25"/>
  <sheetData>
    <row r="1" spans="1:16" x14ac:dyDescent="0.25">
      <c r="A1" s="495" t="s">
        <v>466</v>
      </c>
      <c r="B1" s="496"/>
      <c r="C1" s="496"/>
      <c r="D1" s="497"/>
      <c r="E1" s="495" t="s">
        <v>467</v>
      </c>
      <c r="F1" s="496"/>
      <c r="G1" s="496"/>
      <c r="H1" s="497"/>
      <c r="I1" s="495" t="s">
        <v>468</v>
      </c>
      <c r="J1" s="496"/>
      <c r="K1" s="496"/>
      <c r="L1" s="497"/>
      <c r="M1" s="495" t="s">
        <v>469</v>
      </c>
      <c r="N1" s="496"/>
      <c r="O1" s="496"/>
      <c r="P1" s="497"/>
    </row>
    <row r="2" spans="1:16" x14ac:dyDescent="0.25">
      <c r="A2" s="498"/>
      <c r="B2" s="357"/>
      <c r="C2" s="357"/>
      <c r="D2" s="499"/>
      <c r="E2" s="500"/>
      <c r="F2" s="309"/>
      <c r="G2" s="309"/>
      <c r="H2" s="501"/>
      <c r="I2" s="500"/>
      <c r="J2" s="309"/>
      <c r="K2" s="309"/>
      <c r="L2" s="501"/>
      <c r="M2" s="500"/>
      <c r="N2" s="309"/>
      <c r="O2" s="309"/>
      <c r="P2" s="501"/>
    </row>
    <row r="3" spans="1:16" x14ac:dyDescent="0.25">
      <c r="A3" s="288"/>
      <c r="B3" s="289"/>
      <c r="C3" s="289"/>
      <c r="D3" s="290"/>
      <c r="E3" s="500"/>
      <c r="F3" s="309"/>
      <c r="G3" s="309"/>
      <c r="H3" s="501"/>
      <c r="I3" s="500"/>
      <c r="J3" s="309"/>
      <c r="K3" s="309"/>
      <c r="L3" s="501"/>
      <c r="M3" s="500"/>
      <c r="N3" s="309"/>
      <c r="O3" s="309"/>
      <c r="P3" s="501"/>
    </row>
    <row r="4" spans="1:16" x14ac:dyDescent="0.25">
      <c r="A4" s="288"/>
      <c r="B4" s="289"/>
      <c r="C4" s="289"/>
      <c r="D4" s="290"/>
      <c r="E4" s="500"/>
      <c r="F4" s="309"/>
      <c r="G4" s="309"/>
      <c r="H4" s="501"/>
      <c r="I4" s="500"/>
      <c r="J4" s="309"/>
      <c r="K4" s="309"/>
      <c r="L4" s="501"/>
      <c r="M4" s="500"/>
      <c r="N4" s="309"/>
      <c r="O4" s="309"/>
      <c r="P4" s="501"/>
    </row>
    <row r="5" spans="1:16" x14ac:dyDescent="0.25">
      <c r="A5" s="288"/>
      <c r="B5" s="289"/>
      <c r="C5" s="289"/>
      <c r="D5" s="290"/>
      <c r="E5" s="500"/>
      <c r="F5" s="309"/>
      <c r="G5" s="309"/>
      <c r="H5" s="501"/>
      <c r="I5" s="500"/>
      <c r="J5" s="309"/>
      <c r="K5" s="309"/>
      <c r="L5" s="501"/>
      <c r="M5" s="500"/>
      <c r="N5" s="309"/>
      <c r="O5" s="309"/>
      <c r="P5" s="501"/>
    </row>
    <row r="6" spans="1:16" x14ac:dyDescent="0.25">
      <c r="A6" s="288"/>
      <c r="B6" s="289"/>
      <c r="C6" s="289"/>
      <c r="D6" s="290"/>
      <c r="E6" s="500"/>
      <c r="F6" s="309"/>
      <c r="G6" s="309"/>
      <c r="H6" s="501"/>
      <c r="I6" s="500"/>
      <c r="J6" s="309"/>
      <c r="K6" s="309"/>
      <c r="L6" s="501"/>
      <c r="M6" s="500"/>
      <c r="N6" s="309"/>
      <c r="O6" s="309"/>
      <c r="P6" s="501"/>
    </row>
    <row r="7" spans="1:16" x14ac:dyDescent="0.25">
      <c r="A7" s="288"/>
      <c r="B7" s="289"/>
      <c r="C7" s="289"/>
      <c r="D7" s="290"/>
      <c r="E7" s="500"/>
      <c r="F7" s="309"/>
      <c r="G7" s="309"/>
      <c r="H7" s="501"/>
      <c r="I7" s="500"/>
      <c r="J7" s="309"/>
      <c r="K7" s="309"/>
      <c r="L7" s="501"/>
      <c r="M7" s="500"/>
      <c r="N7" s="309"/>
      <c r="O7" s="309"/>
      <c r="P7" s="501"/>
    </row>
    <row r="8" spans="1:16" x14ac:dyDescent="0.25">
      <c r="A8" s="288"/>
      <c r="B8" s="289"/>
      <c r="C8" s="289"/>
      <c r="D8" s="290"/>
      <c r="E8" s="500"/>
      <c r="F8" s="309"/>
      <c r="G8" s="309"/>
      <c r="H8" s="501"/>
      <c r="I8" s="500"/>
      <c r="J8" s="309"/>
      <c r="K8" s="309"/>
      <c r="L8" s="501"/>
      <c r="M8" s="500"/>
      <c r="N8" s="309"/>
      <c r="O8" s="309"/>
      <c r="P8" s="501"/>
    </row>
    <row r="9" spans="1:16" x14ac:dyDescent="0.25">
      <c r="A9" s="288"/>
      <c r="B9" s="289"/>
      <c r="C9" s="289"/>
      <c r="D9" s="290"/>
      <c r="E9" s="500"/>
      <c r="F9" s="309"/>
      <c r="G9" s="309"/>
      <c r="H9" s="501"/>
      <c r="I9" s="500"/>
      <c r="J9" s="309"/>
      <c r="K9" s="309"/>
      <c r="L9" s="501"/>
      <c r="M9" s="500"/>
      <c r="N9" s="309"/>
      <c r="O9" s="309"/>
      <c r="P9" s="501"/>
    </row>
    <row r="10" spans="1:16" x14ac:dyDescent="0.25">
      <c r="A10" s="288"/>
      <c r="B10" s="289"/>
      <c r="C10" s="289"/>
      <c r="D10" s="290"/>
      <c r="E10" s="500"/>
      <c r="F10" s="309"/>
      <c r="G10" s="309"/>
      <c r="H10" s="501"/>
      <c r="I10" s="500"/>
      <c r="J10" s="309"/>
      <c r="K10" s="309"/>
      <c r="L10" s="501"/>
      <c r="M10" s="500"/>
      <c r="N10" s="309"/>
      <c r="O10" s="309"/>
      <c r="P10" s="501"/>
    </row>
    <row r="11" spans="1:16" x14ac:dyDescent="0.25">
      <c r="A11" s="288"/>
      <c r="B11" s="289"/>
      <c r="C11" s="289"/>
      <c r="D11" s="290"/>
      <c r="E11" s="500"/>
      <c r="F11" s="309"/>
      <c r="G11" s="309"/>
      <c r="H11" s="501"/>
      <c r="I11" s="500"/>
      <c r="J11" s="309"/>
      <c r="K11" s="309"/>
      <c r="L11" s="501"/>
      <c r="M11" s="500"/>
      <c r="N11" s="309"/>
      <c r="O11" s="309"/>
      <c r="P11" s="501"/>
    </row>
    <row r="12" spans="1:16" x14ac:dyDescent="0.25">
      <c r="A12" s="288"/>
      <c r="B12" s="289"/>
      <c r="C12" s="289"/>
      <c r="D12" s="290"/>
      <c r="E12" s="500"/>
      <c r="F12" s="309"/>
      <c r="G12" s="309"/>
      <c r="H12" s="501"/>
      <c r="I12" s="500"/>
      <c r="J12" s="309"/>
      <c r="K12" s="309"/>
      <c r="L12" s="501"/>
      <c r="M12" s="500"/>
      <c r="N12" s="309"/>
      <c r="O12" s="309"/>
      <c r="P12" s="501"/>
    </row>
    <row r="13" spans="1:16" x14ac:dyDescent="0.25">
      <c r="A13" s="288"/>
      <c r="B13" s="289"/>
      <c r="C13" s="289"/>
      <c r="D13" s="290"/>
      <c r="E13" s="500"/>
      <c r="F13" s="309"/>
      <c r="G13" s="309"/>
      <c r="H13" s="501"/>
      <c r="I13" s="500"/>
      <c r="J13" s="309"/>
      <c r="K13" s="309"/>
      <c r="L13" s="501"/>
      <c r="M13" s="500"/>
      <c r="N13" s="309"/>
      <c r="O13" s="309"/>
      <c r="P13" s="501"/>
    </row>
    <row r="14" spans="1:16" x14ac:dyDescent="0.25">
      <c r="A14" s="288"/>
      <c r="B14" s="289"/>
      <c r="C14" s="289"/>
      <c r="D14" s="290"/>
      <c r="E14" s="500"/>
      <c r="F14" s="309"/>
      <c r="G14" s="309"/>
      <c r="H14" s="501"/>
      <c r="I14" s="500"/>
      <c r="J14" s="309"/>
      <c r="K14" s="309"/>
      <c r="L14" s="501"/>
      <c r="M14" s="500"/>
      <c r="N14" s="309"/>
      <c r="O14" s="309"/>
      <c r="P14" s="501"/>
    </row>
    <row r="15" spans="1:16" x14ac:dyDescent="0.25">
      <c r="A15" s="288"/>
      <c r="B15" s="289"/>
      <c r="C15" s="289"/>
      <c r="D15" s="290"/>
      <c r="E15" s="500"/>
      <c r="F15" s="309"/>
      <c r="G15" s="309"/>
      <c r="H15" s="501"/>
      <c r="I15" s="500"/>
      <c r="J15" s="309"/>
      <c r="K15" s="309"/>
      <c r="L15" s="501"/>
      <c r="M15" s="500"/>
      <c r="N15" s="309"/>
      <c r="O15" s="309"/>
      <c r="P15" s="501"/>
    </row>
    <row r="16" spans="1:16" ht="15.75" thickBot="1" x14ac:dyDescent="0.3">
      <c r="A16" s="291"/>
      <c r="B16" s="292"/>
      <c r="C16" s="292"/>
      <c r="D16" s="349"/>
      <c r="E16" s="502"/>
      <c r="F16" s="503"/>
      <c r="G16" s="503"/>
      <c r="H16" s="504"/>
      <c r="I16" s="502"/>
      <c r="J16" s="503"/>
      <c r="K16" s="503"/>
      <c r="L16" s="504"/>
      <c r="M16" s="502"/>
      <c r="N16" s="503"/>
      <c r="O16" s="503"/>
      <c r="P16" s="504"/>
    </row>
    <row r="17" spans="1:16" x14ac:dyDescent="0.25">
      <c r="A17" s="495" t="s">
        <v>470</v>
      </c>
      <c r="B17" s="496"/>
      <c r="C17" s="496"/>
      <c r="D17" s="497"/>
      <c r="E17" s="495" t="s">
        <v>471</v>
      </c>
      <c r="F17" s="496"/>
      <c r="G17" s="496"/>
      <c r="H17" s="497"/>
      <c r="I17" s="495" t="s">
        <v>472</v>
      </c>
      <c r="J17" s="496"/>
      <c r="K17" s="496"/>
      <c r="L17" s="497"/>
      <c r="M17" s="495" t="s">
        <v>473</v>
      </c>
      <c r="N17" s="496"/>
      <c r="O17" s="496"/>
      <c r="P17" s="497"/>
    </row>
    <row r="18" spans="1:16" x14ac:dyDescent="0.25">
      <c r="A18" s="498"/>
      <c r="B18" s="357"/>
      <c r="C18" s="357"/>
      <c r="D18" s="499"/>
      <c r="E18" s="498"/>
      <c r="F18" s="357"/>
      <c r="G18" s="357"/>
      <c r="H18" s="499"/>
      <c r="I18" s="498"/>
      <c r="J18" s="357"/>
      <c r="K18" s="357"/>
      <c r="L18" s="499"/>
      <c r="M18" s="498"/>
      <c r="N18" s="357"/>
      <c r="O18" s="357"/>
      <c r="P18" s="499"/>
    </row>
    <row r="19" spans="1:16" x14ac:dyDescent="0.25">
      <c r="A19" s="288"/>
      <c r="B19" s="289"/>
      <c r="C19" s="289"/>
      <c r="D19" s="290"/>
      <c r="E19" s="288"/>
      <c r="F19" s="289"/>
      <c r="G19" s="289"/>
      <c r="H19" s="290"/>
      <c r="I19" s="288"/>
      <c r="J19" s="289"/>
      <c r="K19" s="289"/>
      <c r="L19" s="290"/>
      <c r="M19" s="288"/>
      <c r="N19" s="289"/>
      <c r="O19" s="289"/>
      <c r="P19" s="290"/>
    </row>
    <row r="20" spans="1:16" x14ac:dyDescent="0.25">
      <c r="A20" s="288"/>
      <c r="B20" s="289"/>
      <c r="C20" s="289"/>
      <c r="D20" s="290"/>
      <c r="E20" s="288"/>
      <c r="F20" s="289"/>
      <c r="G20" s="289"/>
      <c r="H20" s="290"/>
      <c r="I20" s="288"/>
      <c r="J20" s="289"/>
      <c r="K20" s="289"/>
      <c r="L20" s="290"/>
      <c r="M20" s="288"/>
      <c r="N20" s="289"/>
      <c r="O20" s="289"/>
      <c r="P20" s="290"/>
    </row>
    <row r="21" spans="1:16" x14ac:dyDescent="0.25">
      <c r="A21" s="288"/>
      <c r="B21" s="289"/>
      <c r="C21" s="289"/>
      <c r="D21" s="290"/>
      <c r="E21" s="288"/>
      <c r="F21" s="289"/>
      <c r="G21" s="289"/>
      <c r="H21" s="290"/>
      <c r="I21" s="288"/>
      <c r="J21" s="289"/>
      <c r="K21" s="289"/>
      <c r="L21" s="290"/>
      <c r="M21" s="288"/>
      <c r="N21" s="289"/>
      <c r="O21" s="289"/>
      <c r="P21" s="290"/>
    </row>
    <row r="22" spans="1:16" x14ac:dyDescent="0.25">
      <c r="A22" s="288"/>
      <c r="B22" s="289"/>
      <c r="C22" s="289"/>
      <c r="D22" s="290"/>
      <c r="E22" s="288"/>
      <c r="F22" s="289"/>
      <c r="G22" s="289"/>
      <c r="H22" s="290"/>
      <c r="I22" s="288"/>
      <c r="J22" s="289"/>
      <c r="K22" s="289"/>
      <c r="L22" s="290"/>
      <c r="M22" s="288"/>
      <c r="N22" s="289"/>
      <c r="O22" s="289"/>
      <c r="P22" s="290"/>
    </row>
    <row r="23" spans="1:16" x14ac:dyDescent="0.25">
      <c r="A23" s="288"/>
      <c r="B23" s="289"/>
      <c r="C23" s="289"/>
      <c r="D23" s="290"/>
      <c r="E23" s="288"/>
      <c r="F23" s="289"/>
      <c r="G23" s="289"/>
      <c r="H23" s="290"/>
      <c r="I23" s="288"/>
      <c r="J23" s="289"/>
      <c r="K23" s="289"/>
      <c r="L23" s="290"/>
      <c r="M23" s="288"/>
      <c r="N23" s="289"/>
      <c r="O23" s="289"/>
      <c r="P23" s="290"/>
    </row>
    <row r="24" spans="1:16" x14ac:dyDescent="0.25">
      <c r="A24" s="288"/>
      <c r="B24" s="289"/>
      <c r="C24" s="289"/>
      <c r="D24" s="290"/>
      <c r="E24" s="288"/>
      <c r="F24" s="289"/>
      <c r="G24" s="289"/>
      <c r="H24" s="290"/>
      <c r="I24" s="288"/>
      <c r="J24" s="289"/>
      <c r="K24" s="289"/>
      <c r="L24" s="290"/>
      <c r="M24" s="288"/>
      <c r="N24" s="289"/>
      <c r="O24" s="289"/>
      <c r="P24" s="290"/>
    </row>
    <row r="25" spans="1:16" x14ac:dyDescent="0.25">
      <c r="A25" s="288"/>
      <c r="B25" s="289"/>
      <c r="C25" s="289"/>
      <c r="D25" s="290"/>
      <c r="E25" s="288"/>
      <c r="F25" s="289"/>
      <c r="G25" s="289"/>
      <c r="H25" s="290"/>
      <c r="I25" s="288"/>
      <c r="J25" s="289"/>
      <c r="K25" s="289"/>
      <c r="L25" s="290"/>
      <c r="M25" s="288"/>
      <c r="N25" s="289"/>
      <c r="O25" s="289"/>
      <c r="P25" s="290"/>
    </row>
    <row r="26" spans="1:16" x14ac:dyDescent="0.25">
      <c r="A26" s="288"/>
      <c r="B26" s="289"/>
      <c r="C26" s="289"/>
      <c r="D26" s="290"/>
      <c r="E26" s="288"/>
      <c r="F26" s="289"/>
      <c r="G26" s="289"/>
      <c r="H26" s="290"/>
      <c r="I26" s="288"/>
      <c r="J26" s="289"/>
      <c r="K26" s="289"/>
      <c r="L26" s="290"/>
      <c r="M26" s="288"/>
      <c r="N26" s="289"/>
      <c r="O26" s="289"/>
      <c r="P26" s="290"/>
    </row>
    <row r="27" spans="1:16" x14ac:dyDescent="0.25">
      <c r="A27" s="288"/>
      <c r="B27" s="289"/>
      <c r="C27" s="289"/>
      <c r="D27" s="290"/>
      <c r="E27" s="288"/>
      <c r="F27" s="289"/>
      <c r="G27" s="289"/>
      <c r="H27" s="290"/>
      <c r="I27" s="288"/>
      <c r="J27" s="289"/>
      <c r="K27" s="289"/>
      <c r="L27" s="290"/>
      <c r="M27" s="288"/>
      <c r="N27" s="289"/>
      <c r="O27" s="289"/>
      <c r="P27" s="290"/>
    </row>
    <row r="28" spans="1:16" x14ac:dyDescent="0.25">
      <c r="A28" s="288"/>
      <c r="B28" s="289"/>
      <c r="C28" s="289"/>
      <c r="D28" s="290"/>
      <c r="E28" s="288"/>
      <c r="F28" s="289"/>
      <c r="G28" s="289"/>
      <c r="H28" s="290"/>
      <c r="I28" s="288"/>
      <c r="J28" s="289"/>
      <c r="K28" s="289"/>
      <c r="L28" s="290"/>
      <c r="M28" s="288"/>
      <c r="N28" s="289"/>
      <c r="O28" s="289"/>
      <c r="P28" s="290"/>
    </row>
    <row r="29" spans="1:16" x14ac:dyDescent="0.25">
      <c r="A29" s="288"/>
      <c r="B29" s="289"/>
      <c r="C29" s="289"/>
      <c r="D29" s="290"/>
      <c r="E29" s="288"/>
      <c r="F29" s="289"/>
      <c r="G29" s="289"/>
      <c r="H29" s="290"/>
      <c r="I29" s="288"/>
      <c r="J29" s="289"/>
      <c r="K29" s="289"/>
      <c r="L29" s="290"/>
      <c r="M29" s="288"/>
      <c r="N29" s="289"/>
      <c r="O29" s="289"/>
      <c r="P29" s="290"/>
    </row>
    <row r="30" spans="1:16" x14ac:dyDescent="0.25">
      <c r="A30" s="288"/>
      <c r="B30" s="289"/>
      <c r="C30" s="289"/>
      <c r="D30" s="290"/>
      <c r="E30" s="288"/>
      <c r="F30" s="289"/>
      <c r="G30" s="289"/>
      <c r="H30" s="290"/>
      <c r="I30" s="288"/>
      <c r="J30" s="289"/>
      <c r="K30" s="289"/>
      <c r="L30" s="290"/>
      <c r="M30" s="288"/>
      <c r="N30" s="289"/>
      <c r="O30" s="289"/>
      <c r="P30" s="290"/>
    </row>
    <row r="31" spans="1:16" x14ac:dyDescent="0.25">
      <c r="A31" s="288"/>
      <c r="B31" s="289"/>
      <c r="C31" s="289"/>
      <c r="D31" s="290"/>
      <c r="E31" s="288"/>
      <c r="F31" s="289"/>
      <c r="G31" s="289"/>
      <c r="H31" s="290"/>
      <c r="I31" s="288"/>
      <c r="J31" s="289"/>
      <c r="K31" s="289"/>
      <c r="L31" s="290"/>
      <c r="M31" s="288"/>
      <c r="N31" s="289"/>
      <c r="O31" s="289"/>
      <c r="P31" s="290"/>
    </row>
    <row r="32" spans="1:16" ht="15.75" thickBot="1" x14ac:dyDescent="0.3">
      <c r="A32" s="291"/>
      <c r="B32" s="292"/>
      <c r="C32" s="292"/>
      <c r="D32" s="349"/>
      <c r="E32" s="291"/>
      <c r="F32" s="292"/>
      <c r="G32" s="292"/>
      <c r="H32" s="349"/>
      <c r="I32" s="291"/>
      <c r="J32" s="292"/>
      <c r="K32" s="292"/>
      <c r="L32" s="349"/>
      <c r="M32" s="291"/>
      <c r="N32" s="292"/>
      <c r="O32" s="292"/>
      <c r="P32" s="349"/>
    </row>
    <row r="33" spans="1:16" x14ac:dyDescent="0.25">
      <c r="A33" s="495" t="s">
        <v>474</v>
      </c>
      <c r="B33" s="496"/>
      <c r="C33" s="496"/>
      <c r="D33" s="497"/>
      <c r="E33" s="495" t="s">
        <v>475</v>
      </c>
      <c r="F33" s="496"/>
      <c r="G33" s="496"/>
      <c r="H33" s="497"/>
      <c r="I33" s="495" t="s">
        <v>476</v>
      </c>
      <c r="J33" s="496"/>
      <c r="K33" s="496"/>
      <c r="L33" s="497"/>
      <c r="M33" s="495" t="s">
        <v>477</v>
      </c>
      <c r="N33" s="496"/>
      <c r="O33" s="496"/>
      <c r="P33" s="497"/>
    </row>
    <row r="34" spans="1:16" x14ac:dyDescent="0.25">
      <c r="A34" s="498"/>
      <c r="B34" s="357"/>
      <c r="C34" s="357"/>
      <c r="D34" s="499"/>
      <c r="E34" s="498"/>
      <c r="F34" s="357"/>
      <c r="G34" s="357"/>
      <c r="H34" s="499"/>
      <c r="I34" s="498"/>
      <c r="J34" s="357"/>
      <c r="K34" s="357"/>
      <c r="L34" s="499"/>
      <c r="M34" s="498"/>
      <c r="N34" s="357"/>
      <c r="O34" s="357"/>
      <c r="P34" s="499"/>
    </row>
    <row r="35" spans="1:16" x14ac:dyDescent="0.25">
      <c r="A35" s="288"/>
      <c r="B35" s="289"/>
      <c r="C35" s="289"/>
      <c r="D35" s="290"/>
      <c r="E35" s="288"/>
      <c r="F35" s="289"/>
      <c r="G35" s="289"/>
      <c r="H35" s="290"/>
      <c r="I35" s="288"/>
      <c r="J35" s="289"/>
      <c r="K35" s="289"/>
      <c r="L35" s="290"/>
      <c r="M35" s="288"/>
      <c r="N35" s="289"/>
      <c r="O35" s="289"/>
      <c r="P35" s="290"/>
    </row>
    <row r="36" spans="1:16" x14ac:dyDescent="0.25">
      <c r="A36" s="288"/>
      <c r="B36" s="289"/>
      <c r="C36" s="289"/>
      <c r="D36" s="290"/>
      <c r="E36" s="288"/>
      <c r="F36" s="289"/>
      <c r="G36" s="289"/>
      <c r="H36" s="290"/>
      <c r="I36" s="288"/>
      <c r="J36" s="289"/>
      <c r="K36" s="289"/>
      <c r="L36" s="290"/>
      <c r="M36" s="288"/>
      <c r="N36" s="289"/>
      <c r="O36" s="289"/>
      <c r="P36" s="290"/>
    </row>
    <row r="37" spans="1:16" x14ac:dyDescent="0.25">
      <c r="A37" s="288"/>
      <c r="B37" s="289"/>
      <c r="C37" s="289"/>
      <c r="D37" s="290"/>
      <c r="E37" s="288"/>
      <c r="F37" s="289"/>
      <c r="G37" s="289"/>
      <c r="H37" s="290"/>
      <c r="I37" s="288"/>
      <c r="J37" s="289"/>
      <c r="K37" s="289"/>
      <c r="L37" s="290"/>
      <c r="M37" s="288"/>
      <c r="N37" s="289"/>
      <c r="O37" s="289"/>
      <c r="P37" s="290"/>
    </row>
    <row r="38" spans="1:16" x14ac:dyDescent="0.25">
      <c r="A38" s="288"/>
      <c r="B38" s="289"/>
      <c r="C38" s="289"/>
      <c r="D38" s="290"/>
      <c r="E38" s="288"/>
      <c r="F38" s="289"/>
      <c r="G38" s="289"/>
      <c r="H38" s="290"/>
      <c r="I38" s="288"/>
      <c r="J38" s="289"/>
      <c r="K38" s="289"/>
      <c r="L38" s="290"/>
      <c r="M38" s="288"/>
      <c r="N38" s="289"/>
      <c r="O38" s="289"/>
      <c r="P38" s="290"/>
    </row>
    <row r="39" spans="1:16" x14ac:dyDescent="0.25">
      <c r="A39" s="288"/>
      <c r="B39" s="289"/>
      <c r="C39" s="289"/>
      <c r="D39" s="290"/>
      <c r="E39" s="288"/>
      <c r="F39" s="289"/>
      <c r="G39" s="289"/>
      <c r="H39" s="290"/>
      <c r="I39" s="288"/>
      <c r="J39" s="289"/>
      <c r="K39" s="289"/>
      <c r="L39" s="290"/>
      <c r="M39" s="288"/>
      <c r="N39" s="289"/>
      <c r="O39" s="289"/>
      <c r="P39" s="290"/>
    </row>
    <row r="40" spans="1:16" x14ac:dyDescent="0.25">
      <c r="A40" s="288"/>
      <c r="B40" s="289"/>
      <c r="C40" s="289"/>
      <c r="D40" s="290"/>
      <c r="E40" s="288"/>
      <c r="F40" s="289"/>
      <c r="G40" s="289"/>
      <c r="H40" s="290"/>
      <c r="I40" s="288"/>
      <c r="J40" s="289"/>
      <c r="K40" s="289"/>
      <c r="L40" s="290"/>
      <c r="M40" s="288"/>
      <c r="N40" s="289"/>
      <c r="O40" s="289"/>
      <c r="P40" s="290"/>
    </row>
    <row r="41" spans="1:16" x14ac:dyDescent="0.25">
      <c r="A41" s="288"/>
      <c r="B41" s="289"/>
      <c r="C41" s="289"/>
      <c r="D41" s="290"/>
      <c r="E41" s="288"/>
      <c r="F41" s="289"/>
      <c r="G41" s="289"/>
      <c r="H41" s="290"/>
      <c r="I41" s="288"/>
      <c r="J41" s="289"/>
      <c r="K41" s="289"/>
      <c r="L41" s="290"/>
      <c r="M41" s="288"/>
      <c r="N41" s="289"/>
      <c r="O41" s="289"/>
      <c r="P41" s="290"/>
    </row>
    <row r="42" spans="1:16" x14ac:dyDescent="0.25">
      <c r="A42" s="288"/>
      <c r="B42" s="289"/>
      <c r="C42" s="289"/>
      <c r="D42" s="290"/>
      <c r="E42" s="288"/>
      <c r="F42" s="289"/>
      <c r="G42" s="289"/>
      <c r="H42" s="290"/>
      <c r="I42" s="288"/>
      <c r="J42" s="289"/>
      <c r="K42" s="289"/>
      <c r="L42" s="290"/>
      <c r="M42" s="288"/>
      <c r="N42" s="289"/>
      <c r="O42" s="289"/>
      <c r="P42" s="290"/>
    </row>
    <row r="43" spans="1:16" x14ac:dyDescent="0.25">
      <c r="A43" s="288"/>
      <c r="B43" s="289"/>
      <c r="C43" s="289"/>
      <c r="D43" s="290"/>
      <c r="E43" s="288"/>
      <c r="F43" s="289"/>
      <c r="G43" s="289"/>
      <c r="H43" s="290"/>
      <c r="I43" s="288"/>
      <c r="J43" s="289"/>
      <c r="K43" s="289"/>
      <c r="L43" s="290"/>
      <c r="M43" s="288"/>
      <c r="N43" s="289"/>
      <c r="O43" s="289"/>
      <c r="P43" s="290"/>
    </row>
    <row r="44" spans="1:16" x14ac:dyDescent="0.25">
      <c r="A44" s="288"/>
      <c r="B44" s="289"/>
      <c r="C44" s="289"/>
      <c r="D44" s="290"/>
      <c r="E44" s="288"/>
      <c r="F44" s="289"/>
      <c r="G44" s="289"/>
      <c r="H44" s="290"/>
      <c r="I44" s="288"/>
      <c r="J44" s="289"/>
      <c r="K44" s="289"/>
      <c r="L44" s="290"/>
      <c r="M44" s="288"/>
      <c r="N44" s="289"/>
      <c r="O44" s="289"/>
      <c r="P44" s="290"/>
    </row>
    <row r="45" spans="1:16" x14ac:dyDescent="0.25">
      <c r="A45" s="288"/>
      <c r="B45" s="289"/>
      <c r="C45" s="289"/>
      <c r="D45" s="290"/>
      <c r="E45" s="288"/>
      <c r="F45" s="289"/>
      <c r="G45" s="289"/>
      <c r="H45" s="290"/>
      <c r="I45" s="288"/>
      <c r="J45" s="289"/>
      <c r="K45" s="289"/>
      <c r="L45" s="290"/>
      <c r="M45" s="288"/>
      <c r="N45" s="289"/>
      <c r="O45" s="289"/>
      <c r="P45" s="290"/>
    </row>
    <row r="46" spans="1:16" x14ac:dyDescent="0.25">
      <c r="A46" s="288"/>
      <c r="B46" s="289"/>
      <c r="C46" s="289"/>
      <c r="D46" s="290"/>
      <c r="E46" s="288"/>
      <c r="F46" s="289"/>
      <c r="G46" s="289"/>
      <c r="H46" s="290"/>
      <c r="I46" s="288"/>
      <c r="J46" s="289"/>
      <c r="K46" s="289"/>
      <c r="L46" s="290"/>
      <c r="M46" s="288"/>
      <c r="N46" s="289"/>
      <c r="O46" s="289"/>
      <c r="P46" s="290"/>
    </row>
    <row r="47" spans="1:16" x14ac:dyDescent="0.25">
      <c r="A47" s="288"/>
      <c r="B47" s="289"/>
      <c r="C47" s="289"/>
      <c r="D47" s="290"/>
      <c r="E47" s="288"/>
      <c r="F47" s="289"/>
      <c r="G47" s="289"/>
      <c r="H47" s="290"/>
      <c r="I47" s="288"/>
      <c r="J47" s="289"/>
      <c r="K47" s="289"/>
      <c r="L47" s="290"/>
      <c r="M47" s="288"/>
      <c r="N47" s="289"/>
      <c r="O47" s="289"/>
      <c r="P47" s="290"/>
    </row>
    <row r="48" spans="1:16" ht="15.75" thickBot="1" x14ac:dyDescent="0.3">
      <c r="A48" s="291"/>
      <c r="B48" s="292"/>
      <c r="C48" s="292"/>
      <c r="D48" s="349"/>
      <c r="E48" s="291"/>
      <c r="F48" s="292"/>
      <c r="G48" s="292"/>
      <c r="H48" s="349"/>
      <c r="I48" s="291"/>
      <c r="J48" s="292"/>
      <c r="K48" s="292"/>
      <c r="L48" s="349"/>
      <c r="M48" s="291"/>
      <c r="N48" s="292"/>
      <c r="O48" s="292"/>
      <c r="P48" s="349"/>
    </row>
    <row r="49" spans="1:16" x14ac:dyDescent="0.25">
      <c r="A49" s="495" t="s">
        <v>478</v>
      </c>
      <c r="B49" s="496"/>
      <c r="C49" s="496"/>
      <c r="D49" s="497"/>
      <c r="E49" s="495" t="s">
        <v>479</v>
      </c>
      <c r="F49" s="496"/>
      <c r="G49" s="496"/>
      <c r="H49" s="497"/>
      <c r="I49" s="495" t="s">
        <v>480</v>
      </c>
      <c r="J49" s="496"/>
      <c r="K49" s="496"/>
      <c r="L49" s="497"/>
      <c r="M49" s="495" t="s">
        <v>481</v>
      </c>
      <c r="N49" s="496"/>
      <c r="O49" s="496"/>
      <c r="P49" s="497"/>
    </row>
    <row r="50" spans="1:16" x14ac:dyDescent="0.25">
      <c r="A50" s="498"/>
      <c r="B50" s="357"/>
      <c r="C50" s="357"/>
      <c r="D50" s="499"/>
      <c r="E50" s="498"/>
      <c r="F50" s="357"/>
      <c r="G50" s="357"/>
      <c r="H50" s="499"/>
      <c r="I50" s="498"/>
      <c r="J50" s="357"/>
      <c r="K50" s="357"/>
      <c r="L50" s="499"/>
      <c r="M50" s="498"/>
      <c r="N50" s="357"/>
      <c r="O50" s="357"/>
      <c r="P50" s="499"/>
    </row>
    <row r="51" spans="1:16" x14ac:dyDescent="0.25">
      <c r="A51" s="288"/>
      <c r="B51" s="289"/>
      <c r="C51" s="289"/>
      <c r="D51" s="290"/>
      <c r="E51" s="288"/>
      <c r="F51" s="289"/>
      <c r="G51" s="289"/>
      <c r="H51" s="290"/>
      <c r="I51" s="288"/>
      <c r="J51" s="289"/>
      <c r="K51" s="289"/>
      <c r="L51" s="290"/>
      <c r="M51" s="288"/>
      <c r="N51" s="289"/>
      <c r="O51" s="289"/>
      <c r="P51" s="290"/>
    </row>
    <row r="52" spans="1:16" x14ac:dyDescent="0.25">
      <c r="A52" s="288"/>
      <c r="B52" s="289"/>
      <c r="C52" s="289"/>
      <c r="D52" s="290"/>
      <c r="E52" s="288"/>
      <c r="F52" s="289"/>
      <c r="G52" s="289"/>
      <c r="H52" s="290"/>
      <c r="I52" s="288"/>
      <c r="J52" s="289"/>
      <c r="K52" s="289"/>
      <c r="L52" s="290"/>
      <c r="M52" s="288"/>
      <c r="N52" s="289"/>
      <c r="O52" s="289"/>
      <c r="P52" s="290"/>
    </row>
    <row r="53" spans="1:16" x14ac:dyDescent="0.25">
      <c r="A53" s="288"/>
      <c r="B53" s="289"/>
      <c r="C53" s="289"/>
      <c r="D53" s="290"/>
      <c r="E53" s="288"/>
      <c r="F53" s="289"/>
      <c r="G53" s="289"/>
      <c r="H53" s="290"/>
      <c r="I53" s="288"/>
      <c r="J53" s="289"/>
      <c r="K53" s="289"/>
      <c r="L53" s="290"/>
      <c r="M53" s="288"/>
      <c r="N53" s="289"/>
      <c r="O53" s="289"/>
      <c r="P53" s="290"/>
    </row>
    <row r="54" spans="1:16" x14ac:dyDescent="0.25">
      <c r="A54" s="288"/>
      <c r="B54" s="289"/>
      <c r="C54" s="289"/>
      <c r="D54" s="290"/>
      <c r="E54" s="288"/>
      <c r="F54" s="289"/>
      <c r="G54" s="289"/>
      <c r="H54" s="290"/>
      <c r="I54" s="288"/>
      <c r="J54" s="289"/>
      <c r="K54" s="289"/>
      <c r="L54" s="290"/>
      <c r="M54" s="288"/>
      <c r="N54" s="289"/>
      <c r="O54" s="289"/>
      <c r="P54" s="290"/>
    </row>
    <row r="55" spans="1:16" x14ac:dyDescent="0.25">
      <c r="A55" s="288"/>
      <c r="B55" s="289"/>
      <c r="C55" s="289"/>
      <c r="D55" s="290"/>
      <c r="E55" s="288"/>
      <c r="F55" s="289"/>
      <c r="G55" s="289"/>
      <c r="H55" s="290"/>
      <c r="I55" s="288"/>
      <c r="J55" s="289"/>
      <c r="K55" s="289"/>
      <c r="L55" s="290"/>
      <c r="M55" s="288"/>
      <c r="N55" s="289"/>
      <c r="O55" s="289"/>
      <c r="P55" s="290"/>
    </row>
    <row r="56" spans="1:16" x14ac:dyDescent="0.25">
      <c r="A56" s="288"/>
      <c r="B56" s="289"/>
      <c r="C56" s="289"/>
      <c r="D56" s="290"/>
      <c r="E56" s="288"/>
      <c r="F56" s="289"/>
      <c r="G56" s="289"/>
      <c r="H56" s="290"/>
      <c r="I56" s="288"/>
      <c r="J56" s="289"/>
      <c r="K56" s="289"/>
      <c r="L56" s="290"/>
      <c r="M56" s="288"/>
      <c r="N56" s="289"/>
      <c r="O56" s="289"/>
      <c r="P56" s="290"/>
    </row>
    <row r="57" spans="1:16" x14ac:dyDescent="0.25">
      <c r="A57" s="288"/>
      <c r="B57" s="289"/>
      <c r="C57" s="289"/>
      <c r="D57" s="290"/>
      <c r="E57" s="288"/>
      <c r="F57" s="289"/>
      <c r="G57" s="289"/>
      <c r="H57" s="290"/>
      <c r="I57" s="288"/>
      <c r="J57" s="289"/>
      <c r="K57" s="289"/>
      <c r="L57" s="290"/>
      <c r="M57" s="288"/>
      <c r="N57" s="289"/>
      <c r="O57" s="289"/>
      <c r="P57" s="290"/>
    </row>
    <row r="58" spans="1:16" x14ac:dyDescent="0.25">
      <c r="A58" s="288"/>
      <c r="B58" s="289"/>
      <c r="C58" s="289"/>
      <c r="D58" s="290"/>
      <c r="E58" s="288"/>
      <c r="F58" s="289"/>
      <c r="G58" s="289"/>
      <c r="H58" s="290"/>
      <c r="I58" s="288"/>
      <c r="J58" s="289"/>
      <c r="K58" s="289"/>
      <c r="L58" s="290"/>
      <c r="M58" s="288"/>
      <c r="N58" s="289"/>
      <c r="O58" s="289"/>
      <c r="P58" s="290"/>
    </row>
    <row r="59" spans="1:16" x14ac:dyDescent="0.25">
      <c r="A59" s="288"/>
      <c r="B59" s="289"/>
      <c r="C59" s="289"/>
      <c r="D59" s="290"/>
      <c r="E59" s="288"/>
      <c r="F59" s="289"/>
      <c r="G59" s="289"/>
      <c r="H59" s="290"/>
      <c r="I59" s="288"/>
      <c r="J59" s="289"/>
      <c r="K59" s="289"/>
      <c r="L59" s="290"/>
      <c r="M59" s="288"/>
      <c r="N59" s="289"/>
      <c r="O59" s="289"/>
      <c r="P59" s="290"/>
    </row>
    <row r="60" spans="1:16" x14ac:dyDescent="0.25">
      <c r="A60" s="288"/>
      <c r="B60" s="289"/>
      <c r="C60" s="289"/>
      <c r="D60" s="290"/>
      <c r="E60" s="288"/>
      <c r="F60" s="289"/>
      <c r="G60" s="289"/>
      <c r="H60" s="290"/>
      <c r="I60" s="288"/>
      <c r="J60" s="289"/>
      <c r="K60" s="289"/>
      <c r="L60" s="290"/>
      <c r="M60" s="288"/>
      <c r="N60" s="289"/>
      <c r="O60" s="289"/>
      <c r="P60" s="290"/>
    </row>
    <row r="61" spans="1:16" x14ac:dyDescent="0.25">
      <c r="A61" s="288"/>
      <c r="B61" s="289"/>
      <c r="C61" s="289"/>
      <c r="D61" s="290"/>
      <c r="E61" s="288"/>
      <c r="F61" s="289"/>
      <c r="G61" s="289"/>
      <c r="H61" s="290"/>
      <c r="I61" s="288"/>
      <c r="J61" s="289"/>
      <c r="K61" s="289"/>
      <c r="L61" s="290"/>
      <c r="M61" s="288"/>
      <c r="N61" s="289"/>
      <c r="O61" s="289"/>
      <c r="P61" s="290"/>
    </row>
    <row r="62" spans="1:16" x14ac:dyDescent="0.25">
      <c r="A62" s="288"/>
      <c r="B62" s="289"/>
      <c r="C62" s="289"/>
      <c r="D62" s="290"/>
      <c r="E62" s="288"/>
      <c r="F62" s="289"/>
      <c r="G62" s="289"/>
      <c r="H62" s="290"/>
      <c r="I62" s="288"/>
      <c r="J62" s="289"/>
      <c r="K62" s="289"/>
      <c r="L62" s="290"/>
      <c r="M62" s="288"/>
      <c r="N62" s="289"/>
      <c r="O62" s="289"/>
      <c r="P62" s="290"/>
    </row>
    <row r="63" spans="1:16" x14ac:dyDescent="0.25">
      <c r="A63" s="288"/>
      <c r="B63" s="289"/>
      <c r="C63" s="289"/>
      <c r="D63" s="290"/>
      <c r="E63" s="288"/>
      <c r="F63" s="289"/>
      <c r="G63" s="289"/>
      <c r="H63" s="290"/>
      <c r="I63" s="288"/>
      <c r="J63" s="289"/>
      <c r="K63" s="289"/>
      <c r="L63" s="290"/>
      <c r="M63" s="288"/>
      <c r="N63" s="289"/>
      <c r="O63" s="289"/>
      <c r="P63" s="290"/>
    </row>
    <row r="64" spans="1:16" ht="15.75" thickBot="1" x14ac:dyDescent="0.3">
      <c r="A64" s="291"/>
      <c r="B64" s="292"/>
      <c r="C64" s="292"/>
      <c r="D64" s="349"/>
      <c r="E64" s="291"/>
      <c r="F64" s="292"/>
      <c r="G64" s="292"/>
      <c r="H64" s="349"/>
      <c r="I64" s="291"/>
      <c r="J64" s="292"/>
      <c r="K64" s="292"/>
      <c r="L64" s="349"/>
      <c r="M64" s="291"/>
      <c r="N64" s="292"/>
      <c r="O64" s="292"/>
      <c r="P64" s="349"/>
    </row>
    <row r="65" spans="1:16" x14ac:dyDescent="0.25">
      <c r="A65" s="495" t="s">
        <v>482</v>
      </c>
      <c r="B65" s="496"/>
      <c r="C65" s="496"/>
      <c r="D65" s="497"/>
      <c r="E65" s="495" t="s">
        <v>483</v>
      </c>
      <c r="F65" s="496"/>
      <c r="G65" s="496"/>
      <c r="H65" s="497"/>
      <c r="I65" s="495"/>
      <c r="J65" s="496"/>
      <c r="K65" s="496"/>
      <c r="L65" s="497"/>
      <c r="M65" s="495"/>
      <c r="N65" s="496"/>
      <c r="O65" s="496"/>
      <c r="P65" s="497"/>
    </row>
    <row r="66" spans="1:16" x14ac:dyDescent="0.25">
      <c r="A66" s="498"/>
      <c r="B66" s="357"/>
      <c r="C66" s="357"/>
      <c r="D66" s="499"/>
      <c r="E66" s="498"/>
      <c r="F66" s="357"/>
      <c r="G66" s="357"/>
      <c r="H66" s="499"/>
      <c r="I66" s="498"/>
      <c r="J66" s="357"/>
      <c r="K66" s="357"/>
      <c r="L66" s="499"/>
      <c r="M66" s="498"/>
      <c r="N66" s="357"/>
      <c r="O66" s="357"/>
      <c r="P66" s="499"/>
    </row>
    <row r="67" spans="1:16" x14ac:dyDescent="0.25">
      <c r="A67" s="288"/>
      <c r="B67" s="289"/>
      <c r="C67" s="289"/>
      <c r="D67" s="290"/>
      <c r="E67" s="288"/>
      <c r="F67" s="289"/>
      <c r="G67" s="289"/>
      <c r="H67" s="290"/>
      <c r="I67" s="288"/>
      <c r="J67" s="289"/>
      <c r="K67" s="289"/>
      <c r="L67" s="290"/>
      <c r="M67" s="288"/>
      <c r="N67" s="289"/>
      <c r="O67" s="289"/>
      <c r="P67" s="290"/>
    </row>
    <row r="68" spans="1:16" x14ac:dyDescent="0.25">
      <c r="A68" s="288"/>
      <c r="B68" s="289"/>
      <c r="C68" s="289"/>
      <c r="D68" s="290"/>
      <c r="E68" s="288"/>
      <c r="F68" s="289"/>
      <c r="G68" s="289"/>
      <c r="H68" s="290"/>
      <c r="I68" s="288"/>
      <c r="J68" s="289"/>
      <c r="K68" s="289"/>
      <c r="L68" s="290"/>
      <c r="M68" s="288"/>
      <c r="N68" s="289"/>
      <c r="O68" s="289"/>
      <c r="P68" s="290"/>
    </row>
    <row r="69" spans="1:16" x14ac:dyDescent="0.25">
      <c r="A69" s="288"/>
      <c r="B69" s="289"/>
      <c r="C69" s="289"/>
      <c r="D69" s="290"/>
      <c r="E69" s="288"/>
      <c r="F69" s="289"/>
      <c r="G69" s="289"/>
      <c r="H69" s="290"/>
      <c r="I69" s="288"/>
      <c r="J69" s="289"/>
      <c r="K69" s="289"/>
      <c r="L69" s="290"/>
      <c r="M69" s="288"/>
      <c r="N69" s="289"/>
      <c r="O69" s="289"/>
      <c r="P69" s="290"/>
    </row>
    <row r="70" spans="1:16" x14ac:dyDescent="0.25">
      <c r="A70" s="288"/>
      <c r="B70" s="289"/>
      <c r="C70" s="289"/>
      <c r="D70" s="290"/>
      <c r="E70" s="288"/>
      <c r="F70" s="289"/>
      <c r="G70" s="289"/>
      <c r="H70" s="290"/>
      <c r="I70" s="288"/>
      <c r="J70" s="289"/>
      <c r="K70" s="289"/>
      <c r="L70" s="290"/>
      <c r="M70" s="288"/>
      <c r="N70" s="289"/>
      <c r="O70" s="289"/>
      <c r="P70" s="290"/>
    </row>
    <row r="71" spans="1:16" x14ac:dyDescent="0.25">
      <c r="A71" s="288"/>
      <c r="B71" s="289"/>
      <c r="C71" s="289"/>
      <c r="D71" s="290"/>
      <c r="E71" s="288"/>
      <c r="F71" s="289"/>
      <c r="G71" s="289"/>
      <c r="H71" s="290"/>
      <c r="I71" s="288"/>
      <c r="J71" s="289"/>
      <c r="K71" s="289"/>
      <c r="L71" s="290"/>
      <c r="M71" s="288"/>
      <c r="N71" s="289"/>
      <c r="O71" s="289"/>
      <c r="P71" s="290"/>
    </row>
    <row r="72" spans="1:16" x14ac:dyDescent="0.25">
      <c r="A72" s="288"/>
      <c r="B72" s="289"/>
      <c r="C72" s="289"/>
      <c r="D72" s="290"/>
      <c r="E72" s="288"/>
      <c r="F72" s="289"/>
      <c r="G72" s="289"/>
      <c r="H72" s="290"/>
      <c r="I72" s="288"/>
      <c r="J72" s="289"/>
      <c r="K72" s="289"/>
      <c r="L72" s="290"/>
      <c r="M72" s="288"/>
      <c r="N72" s="289"/>
      <c r="O72" s="289"/>
      <c r="P72" s="290"/>
    </row>
    <row r="73" spans="1:16" x14ac:dyDescent="0.25">
      <c r="A73" s="288"/>
      <c r="B73" s="289"/>
      <c r="C73" s="289"/>
      <c r="D73" s="290"/>
      <c r="E73" s="288"/>
      <c r="F73" s="289"/>
      <c r="G73" s="289"/>
      <c r="H73" s="290"/>
      <c r="I73" s="288"/>
      <c r="J73" s="289"/>
      <c r="K73" s="289"/>
      <c r="L73" s="290"/>
      <c r="M73" s="288"/>
      <c r="N73" s="289"/>
      <c r="O73" s="289"/>
      <c r="P73" s="290"/>
    </row>
    <row r="74" spans="1:16" x14ac:dyDescent="0.25">
      <c r="A74" s="288"/>
      <c r="B74" s="289"/>
      <c r="C74" s="289"/>
      <c r="D74" s="290"/>
      <c r="E74" s="288"/>
      <c r="F74" s="289"/>
      <c r="G74" s="289"/>
      <c r="H74" s="290"/>
      <c r="I74" s="288"/>
      <c r="J74" s="289"/>
      <c r="K74" s="289"/>
      <c r="L74" s="290"/>
      <c r="M74" s="288"/>
      <c r="N74" s="289"/>
      <c r="O74" s="289"/>
      <c r="P74" s="290"/>
    </row>
    <row r="75" spans="1:16" x14ac:dyDescent="0.25">
      <c r="A75" s="288"/>
      <c r="B75" s="289"/>
      <c r="C75" s="289"/>
      <c r="D75" s="290"/>
      <c r="E75" s="288"/>
      <c r="F75" s="289"/>
      <c r="G75" s="289"/>
      <c r="H75" s="290"/>
      <c r="I75" s="288"/>
      <c r="J75" s="289"/>
      <c r="K75" s="289"/>
      <c r="L75" s="290"/>
      <c r="M75" s="288"/>
      <c r="N75" s="289"/>
      <c r="O75" s="289"/>
      <c r="P75" s="290"/>
    </row>
    <row r="76" spans="1:16" x14ac:dyDescent="0.25">
      <c r="A76" s="288"/>
      <c r="B76" s="289"/>
      <c r="C76" s="289"/>
      <c r="D76" s="290"/>
      <c r="E76" s="288"/>
      <c r="F76" s="289"/>
      <c r="G76" s="289"/>
      <c r="H76" s="290"/>
      <c r="I76" s="288"/>
      <c r="J76" s="289"/>
      <c r="K76" s="289"/>
      <c r="L76" s="290"/>
      <c r="M76" s="288"/>
      <c r="N76" s="289"/>
      <c r="O76" s="289"/>
      <c r="P76" s="290"/>
    </row>
    <row r="77" spans="1:16" x14ac:dyDescent="0.25">
      <c r="A77" s="288"/>
      <c r="B77" s="289"/>
      <c r="C77" s="289"/>
      <c r="D77" s="290"/>
      <c r="E77" s="288"/>
      <c r="F77" s="289"/>
      <c r="G77" s="289"/>
      <c r="H77" s="290"/>
      <c r="I77" s="288"/>
      <c r="J77" s="289"/>
      <c r="K77" s="289"/>
      <c r="L77" s="290"/>
      <c r="M77" s="288"/>
      <c r="N77" s="289"/>
      <c r="O77" s="289"/>
      <c r="P77" s="290"/>
    </row>
    <row r="78" spans="1:16" x14ac:dyDescent="0.25">
      <c r="A78" s="288"/>
      <c r="B78" s="289"/>
      <c r="C78" s="289"/>
      <c r="D78" s="290"/>
      <c r="E78" s="288"/>
      <c r="F78" s="289"/>
      <c r="G78" s="289"/>
      <c r="H78" s="290"/>
      <c r="I78" s="288"/>
      <c r="J78" s="289"/>
      <c r="K78" s="289"/>
      <c r="L78" s="290"/>
      <c r="M78" s="288"/>
      <c r="N78" s="289"/>
      <c r="O78" s="289"/>
      <c r="P78" s="290"/>
    </row>
    <row r="79" spans="1:16" x14ac:dyDescent="0.25">
      <c r="A79" s="288"/>
      <c r="B79" s="289"/>
      <c r="C79" s="289"/>
      <c r="D79" s="290"/>
      <c r="E79" s="288"/>
      <c r="F79" s="289"/>
      <c r="G79" s="289"/>
      <c r="H79" s="290"/>
      <c r="I79" s="288"/>
      <c r="J79" s="289"/>
      <c r="K79" s="289"/>
      <c r="L79" s="290"/>
      <c r="M79" s="288"/>
      <c r="N79" s="289"/>
      <c r="O79" s="289"/>
      <c r="P79" s="290"/>
    </row>
    <row r="80" spans="1:16" ht="15.75" thickBot="1" x14ac:dyDescent="0.3">
      <c r="A80" s="291"/>
      <c r="B80" s="292"/>
      <c r="C80" s="292"/>
      <c r="D80" s="349"/>
      <c r="E80" s="291"/>
      <c r="F80" s="292"/>
      <c r="G80" s="292"/>
      <c r="H80" s="349"/>
      <c r="I80" s="291"/>
      <c r="J80" s="292"/>
      <c r="K80" s="292"/>
      <c r="L80" s="349"/>
      <c r="M80" s="291"/>
      <c r="N80" s="292"/>
      <c r="O80" s="292"/>
      <c r="P80" s="349"/>
    </row>
  </sheetData>
  <mergeCells count="40">
    <mergeCell ref="A1:D1"/>
    <mergeCell ref="A2:D16"/>
    <mergeCell ref="A17:D17"/>
    <mergeCell ref="A18:D32"/>
    <mergeCell ref="E17:H17"/>
    <mergeCell ref="E18:H32"/>
    <mergeCell ref="I17:L17"/>
    <mergeCell ref="M17:P17"/>
    <mergeCell ref="I18:L32"/>
    <mergeCell ref="M18:P32"/>
    <mergeCell ref="E1:H1"/>
    <mergeCell ref="E2:H16"/>
    <mergeCell ref="I1:L1"/>
    <mergeCell ref="I2:L16"/>
    <mergeCell ref="M1:P1"/>
    <mergeCell ref="M2:P16"/>
    <mergeCell ref="A33:D33"/>
    <mergeCell ref="A34:D48"/>
    <mergeCell ref="E33:H33"/>
    <mergeCell ref="E34:H48"/>
    <mergeCell ref="I34:L48"/>
    <mergeCell ref="I33:L33"/>
    <mergeCell ref="A49:D49"/>
    <mergeCell ref="A50:D64"/>
    <mergeCell ref="E49:H49"/>
    <mergeCell ref="E50:H64"/>
    <mergeCell ref="I49:L49"/>
    <mergeCell ref="I50:L64"/>
    <mergeCell ref="M65:P65"/>
    <mergeCell ref="I66:L80"/>
    <mergeCell ref="M66:P80"/>
    <mergeCell ref="M33:P33"/>
    <mergeCell ref="M34:P48"/>
    <mergeCell ref="M49:P49"/>
    <mergeCell ref="M50:P64"/>
    <mergeCell ref="A65:D65"/>
    <mergeCell ref="A66:D80"/>
    <mergeCell ref="E65:H65"/>
    <mergeCell ref="E66:H80"/>
    <mergeCell ref="I65:L65"/>
  </mergeCells>
  <pageMargins left="0.7" right="0.7" top="0.75" bottom="0.75" header="0.3" footer="0.3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52"/>
  <sheetViews>
    <sheetView zoomScale="85" zoomScaleNormal="85" workbookViewId="0">
      <selection activeCell="D14" sqref="D14"/>
    </sheetView>
  </sheetViews>
  <sheetFormatPr defaultRowHeight="15" x14ac:dyDescent="0.25"/>
  <cols>
    <col min="1" max="1" width="46.42578125" style="1" customWidth="1"/>
    <col min="2" max="2" width="14.28515625" style="1" customWidth="1"/>
    <col min="3" max="3" width="26.7109375" style="1" customWidth="1"/>
    <col min="4" max="4" width="15.28515625" style="1" customWidth="1"/>
    <col min="5" max="5" width="12.5703125" style="1" customWidth="1"/>
    <col min="6" max="6" width="11.7109375" style="1" customWidth="1"/>
    <col min="7" max="7" width="9.28515625" style="1" customWidth="1"/>
    <col min="8" max="8" width="10.140625" style="1" customWidth="1"/>
    <col min="9" max="256" width="9.140625" style="1"/>
    <col min="257" max="257" width="37.85546875" style="1" customWidth="1"/>
    <col min="258" max="258" width="14.28515625" style="1" customWidth="1"/>
    <col min="259" max="259" width="17.7109375" style="1" customWidth="1"/>
    <col min="260" max="260" width="15.28515625" style="1" customWidth="1"/>
    <col min="261" max="261" width="9.140625" style="1"/>
    <col min="262" max="262" width="11.7109375" style="1" customWidth="1"/>
    <col min="263" max="263" width="9.28515625" style="1" customWidth="1"/>
    <col min="264" max="264" width="10.140625" style="1" customWidth="1"/>
    <col min="265" max="512" width="9.140625" style="1"/>
    <col min="513" max="513" width="37.85546875" style="1" customWidth="1"/>
    <col min="514" max="514" width="14.28515625" style="1" customWidth="1"/>
    <col min="515" max="515" width="17.7109375" style="1" customWidth="1"/>
    <col min="516" max="516" width="15.28515625" style="1" customWidth="1"/>
    <col min="517" max="517" width="9.140625" style="1"/>
    <col min="518" max="518" width="11.7109375" style="1" customWidth="1"/>
    <col min="519" max="519" width="9.28515625" style="1" customWidth="1"/>
    <col min="520" max="520" width="10.140625" style="1" customWidth="1"/>
    <col min="521" max="768" width="9.140625" style="1"/>
    <col min="769" max="769" width="37.85546875" style="1" customWidth="1"/>
    <col min="770" max="770" width="14.28515625" style="1" customWidth="1"/>
    <col min="771" max="771" width="17.7109375" style="1" customWidth="1"/>
    <col min="772" max="772" width="15.28515625" style="1" customWidth="1"/>
    <col min="773" max="773" width="9.140625" style="1"/>
    <col min="774" max="774" width="11.7109375" style="1" customWidth="1"/>
    <col min="775" max="775" width="9.28515625" style="1" customWidth="1"/>
    <col min="776" max="776" width="10.140625" style="1" customWidth="1"/>
    <col min="777" max="1024" width="9.140625" style="1"/>
    <col min="1025" max="1025" width="37.85546875" style="1" customWidth="1"/>
    <col min="1026" max="1026" width="14.28515625" style="1" customWidth="1"/>
    <col min="1027" max="1027" width="17.7109375" style="1" customWidth="1"/>
    <col min="1028" max="1028" width="15.28515625" style="1" customWidth="1"/>
    <col min="1029" max="1029" width="9.140625" style="1"/>
    <col min="1030" max="1030" width="11.7109375" style="1" customWidth="1"/>
    <col min="1031" max="1031" width="9.28515625" style="1" customWidth="1"/>
    <col min="1032" max="1032" width="10.140625" style="1" customWidth="1"/>
    <col min="1033" max="1280" width="9.140625" style="1"/>
    <col min="1281" max="1281" width="37.85546875" style="1" customWidth="1"/>
    <col min="1282" max="1282" width="14.28515625" style="1" customWidth="1"/>
    <col min="1283" max="1283" width="17.7109375" style="1" customWidth="1"/>
    <col min="1284" max="1284" width="15.28515625" style="1" customWidth="1"/>
    <col min="1285" max="1285" width="9.140625" style="1"/>
    <col min="1286" max="1286" width="11.7109375" style="1" customWidth="1"/>
    <col min="1287" max="1287" width="9.28515625" style="1" customWidth="1"/>
    <col min="1288" max="1288" width="10.140625" style="1" customWidth="1"/>
    <col min="1289" max="1536" width="9.140625" style="1"/>
    <col min="1537" max="1537" width="37.85546875" style="1" customWidth="1"/>
    <col min="1538" max="1538" width="14.28515625" style="1" customWidth="1"/>
    <col min="1539" max="1539" width="17.7109375" style="1" customWidth="1"/>
    <col min="1540" max="1540" width="15.28515625" style="1" customWidth="1"/>
    <col min="1541" max="1541" width="9.140625" style="1"/>
    <col min="1542" max="1542" width="11.7109375" style="1" customWidth="1"/>
    <col min="1543" max="1543" width="9.28515625" style="1" customWidth="1"/>
    <col min="1544" max="1544" width="10.140625" style="1" customWidth="1"/>
    <col min="1545" max="1792" width="9.140625" style="1"/>
    <col min="1793" max="1793" width="37.85546875" style="1" customWidth="1"/>
    <col min="1794" max="1794" width="14.28515625" style="1" customWidth="1"/>
    <col min="1795" max="1795" width="17.7109375" style="1" customWidth="1"/>
    <col min="1796" max="1796" width="15.28515625" style="1" customWidth="1"/>
    <col min="1797" max="1797" width="9.140625" style="1"/>
    <col min="1798" max="1798" width="11.7109375" style="1" customWidth="1"/>
    <col min="1799" max="1799" width="9.28515625" style="1" customWidth="1"/>
    <col min="1800" max="1800" width="10.140625" style="1" customWidth="1"/>
    <col min="1801" max="2048" width="9.140625" style="1"/>
    <col min="2049" max="2049" width="37.85546875" style="1" customWidth="1"/>
    <col min="2050" max="2050" width="14.28515625" style="1" customWidth="1"/>
    <col min="2051" max="2051" width="17.7109375" style="1" customWidth="1"/>
    <col min="2052" max="2052" width="15.28515625" style="1" customWidth="1"/>
    <col min="2053" max="2053" width="9.140625" style="1"/>
    <col min="2054" max="2054" width="11.7109375" style="1" customWidth="1"/>
    <col min="2055" max="2055" width="9.28515625" style="1" customWidth="1"/>
    <col min="2056" max="2056" width="10.140625" style="1" customWidth="1"/>
    <col min="2057" max="2304" width="9.140625" style="1"/>
    <col min="2305" max="2305" width="37.85546875" style="1" customWidth="1"/>
    <col min="2306" max="2306" width="14.28515625" style="1" customWidth="1"/>
    <col min="2307" max="2307" width="17.7109375" style="1" customWidth="1"/>
    <col min="2308" max="2308" width="15.28515625" style="1" customWidth="1"/>
    <col min="2309" max="2309" width="9.140625" style="1"/>
    <col min="2310" max="2310" width="11.7109375" style="1" customWidth="1"/>
    <col min="2311" max="2311" width="9.28515625" style="1" customWidth="1"/>
    <col min="2312" max="2312" width="10.140625" style="1" customWidth="1"/>
    <col min="2313" max="2560" width="9.140625" style="1"/>
    <col min="2561" max="2561" width="37.85546875" style="1" customWidth="1"/>
    <col min="2562" max="2562" width="14.28515625" style="1" customWidth="1"/>
    <col min="2563" max="2563" width="17.7109375" style="1" customWidth="1"/>
    <col min="2564" max="2564" width="15.28515625" style="1" customWidth="1"/>
    <col min="2565" max="2565" width="9.140625" style="1"/>
    <col min="2566" max="2566" width="11.7109375" style="1" customWidth="1"/>
    <col min="2567" max="2567" width="9.28515625" style="1" customWidth="1"/>
    <col min="2568" max="2568" width="10.140625" style="1" customWidth="1"/>
    <col min="2569" max="2816" width="9.140625" style="1"/>
    <col min="2817" max="2817" width="37.85546875" style="1" customWidth="1"/>
    <col min="2818" max="2818" width="14.28515625" style="1" customWidth="1"/>
    <col min="2819" max="2819" width="17.7109375" style="1" customWidth="1"/>
    <col min="2820" max="2820" width="15.28515625" style="1" customWidth="1"/>
    <col min="2821" max="2821" width="9.140625" style="1"/>
    <col min="2822" max="2822" width="11.7109375" style="1" customWidth="1"/>
    <col min="2823" max="2823" width="9.28515625" style="1" customWidth="1"/>
    <col min="2824" max="2824" width="10.140625" style="1" customWidth="1"/>
    <col min="2825" max="3072" width="9.140625" style="1"/>
    <col min="3073" max="3073" width="37.85546875" style="1" customWidth="1"/>
    <col min="3074" max="3074" width="14.28515625" style="1" customWidth="1"/>
    <col min="3075" max="3075" width="17.7109375" style="1" customWidth="1"/>
    <col min="3076" max="3076" width="15.28515625" style="1" customWidth="1"/>
    <col min="3077" max="3077" width="9.140625" style="1"/>
    <col min="3078" max="3078" width="11.7109375" style="1" customWidth="1"/>
    <col min="3079" max="3079" width="9.28515625" style="1" customWidth="1"/>
    <col min="3080" max="3080" width="10.140625" style="1" customWidth="1"/>
    <col min="3081" max="3328" width="9.140625" style="1"/>
    <col min="3329" max="3329" width="37.85546875" style="1" customWidth="1"/>
    <col min="3330" max="3330" width="14.28515625" style="1" customWidth="1"/>
    <col min="3331" max="3331" width="17.7109375" style="1" customWidth="1"/>
    <col min="3332" max="3332" width="15.28515625" style="1" customWidth="1"/>
    <col min="3333" max="3333" width="9.140625" style="1"/>
    <col min="3334" max="3334" width="11.7109375" style="1" customWidth="1"/>
    <col min="3335" max="3335" width="9.28515625" style="1" customWidth="1"/>
    <col min="3336" max="3336" width="10.140625" style="1" customWidth="1"/>
    <col min="3337" max="3584" width="9.140625" style="1"/>
    <col min="3585" max="3585" width="37.85546875" style="1" customWidth="1"/>
    <col min="3586" max="3586" width="14.28515625" style="1" customWidth="1"/>
    <col min="3587" max="3587" width="17.7109375" style="1" customWidth="1"/>
    <col min="3588" max="3588" width="15.28515625" style="1" customWidth="1"/>
    <col min="3589" max="3589" width="9.140625" style="1"/>
    <col min="3590" max="3590" width="11.7109375" style="1" customWidth="1"/>
    <col min="3591" max="3591" width="9.28515625" style="1" customWidth="1"/>
    <col min="3592" max="3592" width="10.140625" style="1" customWidth="1"/>
    <col min="3593" max="3840" width="9.140625" style="1"/>
    <col min="3841" max="3841" width="37.85546875" style="1" customWidth="1"/>
    <col min="3842" max="3842" width="14.28515625" style="1" customWidth="1"/>
    <col min="3843" max="3843" width="17.7109375" style="1" customWidth="1"/>
    <col min="3844" max="3844" width="15.28515625" style="1" customWidth="1"/>
    <col min="3845" max="3845" width="9.140625" style="1"/>
    <col min="3846" max="3846" width="11.7109375" style="1" customWidth="1"/>
    <col min="3847" max="3847" width="9.28515625" style="1" customWidth="1"/>
    <col min="3848" max="3848" width="10.140625" style="1" customWidth="1"/>
    <col min="3849" max="4096" width="9.140625" style="1"/>
    <col min="4097" max="4097" width="37.85546875" style="1" customWidth="1"/>
    <col min="4098" max="4098" width="14.28515625" style="1" customWidth="1"/>
    <col min="4099" max="4099" width="17.7109375" style="1" customWidth="1"/>
    <col min="4100" max="4100" width="15.28515625" style="1" customWidth="1"/>
    <col min="4101" max="4101" width="9.140625" style="1"/>
    <col min="4102" max="4102" width="11.7109375" style="1" customWidth="1"/>
    <col min="4103" max="4103" width="9.28515625" style="1" customWidth="1"/>
    <col min="4104" max="4104" width="10.140625" style="1" customWidth="1"/>
    <col min="4105" max="4352" width="9.140625" style="1"/>
    <col min="4353" max="4353" width="37.85546875" style="1" customWidth="1"/>
    <col min="4354" max="4354" width="14.28515625" style="1" customWidth="1"/>
    <col min="4355" max="4355" width="17.7109375" style="1" customWidth="1"/>
    <col min="4356" max="4356" width="15.28515625" style="1" customWidth="1"/>
    <col min="4357" max="4357" width="9.140625" style="1"/>
    <col min="4358" max="4358" width="11.7109375" style="1" customWidth="1"/>
    <col min="4359" max="4359" width="9.28515625" style="1" customWidth="1"/>
    <col min="4360" max="4360" width="10.140625" style="1" customWidth="1"/>
    <col min="4361" max="4608" width="9.140625" style="1"/>
    <col min="4609" max="4609" width="37.85546875" style="1" customWidth="1"/>
    <col min="4610" max="4610" width="14.28515625" style="1" customWidth="1"/>
    <col min="4611" max="4611" width="17.7109375" style="1" customWidth="1"/>
    <col min="4612" max="4612" width="15.28515625" style="1" customWidth="1"/>
    <col min="4613" max="4613" width="9.140625" style="1"/>
    <col min="4614" max="4614" width="11.7109375" style="1" customWidth="1"/>
    <col min="4615" max="4615" width="9.28515625" style="1" customWidth="1"/>
    <col min="4616" max="4616" width="10.140625" style="1" customWidth="1"/>
    <col min="4617" max="4864" width="9.140625" style="1"/>
    <col min="4865" max="4865" width="37.85546875" style="1" customWidth="1"/>
    <col min="4866" max="4866" width="14.28515625" style="1" customWidth="1"/>
    <col min="4867" max="4867" width="17.7109375" style="1" customWidth="1"/>
    <col min="4868" max="4868" width="15.28515625" style="1" customWidth="1"/>
    <col min="4869" max="4869" width="9.140625" style="1"/>
    <col min="4870" max="4870" width="11.7109375" style="1" customWidth="1"/>
    <col min="4871" max="4871" width="9.28515625" style="1" customWidth="1"/>
    <col min="4872" max="4872" width="10.140625" style="1" customWidth="1"/>
    <col min="4873" max="5120" width="9.140625" style="1"/>
    <col min="5121" max="5121" width="37.85546875" style="1" customWidth="1"/>
    <col min="5122" max="5122" width="14.28515625" style="1" customWidth="1"/>
    <col min="5123" max="5123" width="17.7109375" style="1" customWidth="1"/>
    <col min="5124" max="5124" width="15.28515625" style="1" customWidth="1"/>
    <col min="5125" max="5125" width="9.140625" style="1"/>
    <col min="5126" max="5126" width="11.7109375" style="1" customWidth="1"/>
    <col min="5127" max="5127" width="9.28515625" style="1" customWidth="1"/>
    <col min="5128" max="5128" width="10.140625" style="1" customWidth="1"/>
    <col min="5129" max="5376" width="9.140625" style="1"/>
    <col min="5377" max="5377" width="37.85546875" style="1" customWidth="1"/>
    <col min="5378" max="5378" width="14.28515625" style="1" customWidth="1"/>
    <col min="5379" max="5379" width="17.7109375" style="1" customWidth="1"/>
    <col min="5380" max="5380" width="15.28515625" style="1" customWidth="1"/>
    <col min="5381" max="5381" width="9.140625" style="1"/>
    <col min="5382" max="5382" width="11.7109375" style="1" customWidth="1"/>
    <col min="5383" max="5383" width="9.28515625" style="1" customWidth="1"/>
    <col min="5384" max="5384" width="10.140625" style="1" customWidth="1"/>
    <col min="5385" max="5632" width="9.140625" style="1"/>
    <col min="5633" max="5633" width="37.85546875" style="1" customWidth="1"/>
    <col min="5634" max="5634" width="14.28515625" style="1" customWidth="1"/>
    <col min="5635" max="5635" width="17.7109375" style="1" customWidth="1"/>
    <col min="5636" max="5636" width="15.28515625" style="1" customWidth="1"/>
    <col min="5637" max="5637" width="9.140625" style="1"/>
    <col min="5638" max="5638" width="11.7109375" style="1" customWidth="1"/>
    <col min="5639" max="5639" width="9.28515625" style="1" customWidth="1"/>
    <col min="5640" max="5640" width="10.140625" style="1" customWidth="1"/>
    <col min="5641" max="5888" width="9.140625" style="1"/>
    <col min="5889" max="5889" width="37.85546875" style="1" customWidth="1"/>
    <col min="5890" max="5890" width="14.28515625" style="1" customWidth="1"/>
    <col min="5891" max="5891" width="17.7109375" style="1" customWidth="1"/>
    <col min="5892" max="5892" width="15.28515625" style="1" customWidth="1"/>
    <col min="5893" max="5893" width="9.140625" style="1"/>
    <col min="5894" max="5894" width="11.7109375" style="1" customWidth="1"/>
    <col min="5895" max="5895" width="9.28515625" style="1" customWidth="1"/>
    <col min="5896" max="5896" width="10.140625" style="1" customWidth="1"/>
    <col min="5897" max="6144" width="9.140625" style="1"/>
    <col min="6145" max="6145" width="37.85546875" style="1" customWidth="1"/>
    <col min="6146" max="6146" width="14.28515625" style="1" customWidth="1"/>
    <col min="6147" max="6147" width="17.7109375" style="1" customWidth="1"/>
    <col min="6148" max="6148" width="15.28515625" style="1" customWidth="1"/>
    <col min="6149" max="6149" width="9.140625" style="1"/>
    <col min="6150" max="6150" width="11.7109375" style="1" customWidth="1"/>
    <col min="6151" max="6151" width="9.28515625" style="1" customWidth="1"/>
    <col min="6152" max="6152" width="10.140625" style="1" customWidth="1"/>
    <col min="6153" max="6400" width="9.140625" style="1"/>
    <col min="6401" max="6401" width="37.85546875" style="1" customWidth="1"/>
    <col min="6402" max="6402" width="14.28515625" style="1" customWidth="1"/>
    <col min="6403" max="6403" width="17.7109375" style="1" customWidth="1"/>
    <col min="6404" max="6404" width="15.28515625" style="1" customWidth="1"/>
    <col min="6405" max="6405" width="9.140625" style="1"/>
    <col min="6406" max="6406" width="11.7109375" style="1" customWidth="1"/>
    <col min="6407" max="6407" width="9.28515625" style="1" customWidth="1"/>
    <col min="6408" max="6408" width="10.140625" style="1" customWidth="1"/>
    <col min="6409" max="6656" width="9.140625" style="1"/>
    <col min="6657" max="6657" width="37.85546875" style="1" customWidth="1"/>
    <col min="6658" max="6658" width="14.28515625" style="1" customWidth="1"/>
    <col min="6659" max="6659" width="17.7109375" style="1" customWidth="1"/>
    <col min="6660" max="6660" width="15.28515625" style="1" customWidth="1"/>
    <col min="6661" max="6661" width="9.140625" style="1"/>
    <col min="6662" max="6662" width="11.7109375" style="1" customWidth="1"/>
    <col min="6663" max="6663" width="9.28515625" style="1" customWidth="1"/>
    <col min="6664" max="6664" width="10.140625" style="1" customWidth="1"/>
    <col min="6665" max="6912" width="9.140625" style="1"/>
    <col min="6913" max="6913" width="37.85546875" style="1" customWidth="1"/>
    <col min="6914" max="6914" width="14.28515625" style="1" customWidth="1"/>
    <col min="6915" max="6915" width="17.7109375" style="1" customWidth="1"/>
    <col min="6916" max="6916" width="15.28515625" style="1" customWidth="1"/>
    <col min="6917" max="6917" width="9.140625" style="1"/>
    <col min="6918" max="6918" width="11.7109375" style="1" customWidth="1"/>
    <col min="6919" max="6919" width="9.28515625" style="1" customWidth="1"/>
    <col min="6920" max="6920" width="10.140625" style="1" customWidth="1"/>
    <col min="6921" max="7168" width="9.140625" style="1"/>
    <col min="7169" max="7169" width="37.85546875" style="1" customWidth="1"/>
    <col min="7170" max="7170" width="14.28515625" style="1" customWidth="1"/>
    <col min="7171" max="7171" width="17.7109375" style="1" customWidth="1"/>
    <col min="7172" max="7172" width="15.28515625" style="1" customWidth="1"/>
    <col min="7173" max="7173" width="9.140625" style="1"/>
    <col min="7174" max="7174" width="11.7109375" style="1" customWidth="1"/>
    <col min="7175" max="7175" width="9.28515625" style="1" customWidth="1"/>
    <col min="7176" max="7176" width="10.140625" style="1" customWidth="1"/>
    <col min="7177" max="7424" width="9.140625" style="1"/>
    <col min="7425" max="7425" width="37.85546875" style="1" customWidth="1"/>
    <col min="7426" max="7426" width="14.28515625" style="1" customWidth="1"/>
    <col min="7427" max="7427" width="17.7109375" style="1" customWidth="1"/>
    <col min="7428" max="7428" width="15.28515625" style="1" customWidth="1"/>
    <col min="7429" max="7429" width="9.140625" style="1"/>
    <col min="7430" max="7430" width="11.7109375" style="1" customWidth="1"/>
    <col min="7431" max="7431" width="9.28515625" style="1" customWidth="1"/>
    <col min="7432" max="7432" width="10.140625" style="1" customWidth="1"/>
    <col min="7433" max="7680" width="9.140625" style="1"/>
    <col min="7681" max="7681" width="37.85546875" style="1" customWidth="1"/>
    <col min="7682" max="7682" width="14.28515625" style="1" customWidth="1"/>
    <col min="7683" max="7683" width="17.7109375" style="1" customWidth="1"/>
    <col min="7684" max="7684" width="15.28515625" style="1" customWidth="1"/>
    <col min="7685" max="7685" width="9.140625" style="1"/>
    <col min="7686" max="7686" width="11.7109375" style="1" customWidth="1"/>
    <col min="7687" max="7687" width="9.28515625" style="1" customWidth="1"/>
    <col min="7688" max="7688" width="10.140625" style="1" customWidth="1"/>
    <col min="7689" max="7936" width="9.140625" style="1"/>
    <col min="7937" max="7937" width="37.85546875" style="1" customWidth="1"/>
    <col min="7938" max="7938" width="14.28515625" style="1" customWidth="1"/>
    <col min="7939" max="7939" width="17.7109375" style="1" customWidth="1"/>
    <col min="7940" max="7940" width="15.28515625" style="1" customWidth="1"/>
    <col min="7941" max="7941" width="9.140625" style="1"/>
    <col min="7942" max="7942" width="11.7109375" style="1" customWidth="1"/>
    <col min="7943" max="7943" width="9.28515625" style="1" customWidth="1"/>
    <col min="7944" max="7944" width="10.140625" style="1" customWidth="1"/>
    <col min="7945" max="8192" width="9.140625" style="1"/>
    <col min="8193" max="8193" width="37.85546875" style="1" customWidth="1"/>
    <col min="8194" max="8194" width="14.28515625" style="1" customWidth="1"/>
    <col min="8195" max="8195" width="17.7109375" style="1" customWidth="1"/>
    <col min="8196" max="8196" width="15.28515625" style="1" customWidth="1"/>
    <col min="8197" max="8197" width="9.140625" style="1"/>
    <col min="8198" max="8198" width="11.7109375" style="1" customWidth="1"/>
    <col min="8199" max="8199" width="9.28515625" style="1" customWidth="1"/>
    <col min="8200" max="8200" width="10.140625" style="1" customWidth="1"/>
    <col min="8201" max="8448" width="9.140625" style="1"/>
    <col min="8449" max="8449" width="37.85546875" style="1" customWidth="1"/>
    <col min="8450" max="8450" width="14.28515625" style="1" customWidth="1"/>
    <col min="8451" max="8451" width="17.7109375" style="1" customWidth="1"/>
    <col min="8452" max="8452" width="15.28515625" style="1" customWidth="1"/>
    <col min="8453" max="8453" width="9.140625" style="1"/>
    <col min="8454" max="8454" width="11.7109375" style="1" customWidth="1"/>
    <col min="8455" max="8455" width="9.28515625" style="1" customWidth="1"/>
    <col min="8456" max="8456" width="10.140625" style="1" customWidth="1"/>
    <col min="8457" max="8704" width="9.140625" style="1"/>
    <col min="8705" max="8705" width="37.85546875" style="1" customWidth="1"/>
    <col min="8706" max="8706" width="14.28515625" style="1" customWidth="1"/>
    <col min="8707" max="8707" width="17.7109375" style="1" customWidth="1"/>
    <col min="8708" max="8708" width="15.28515625" style="1" customWidth="1"/>
    <col min="8709" max="8709" width="9.140625" style="1"/>
    <col min="8710" max="8710" width="11.7109375" style="1" customWidth="1"/>
    <col min="8711" max="8711" width="9.28515625" style="1" customWidth="1"/>
    <col min="8712" max="8712" width="10.140625" style="1" customWidth="1"/>
    <col min="8713" max="8960" width="9.140625" style="1"/>
    <col min="8961" max="8961" width="37.85546875" style="1" customWidth="1"/>
    <col min="8962" max="8962" width="14.28515625" style="1" customWidth="1"/>
    <col min="8963" max="8963" width="17.7109375" style="1" customWidth="1"/>
    <col min="8964" max="8964" width="15.28515625" style="1" customWidth="1"/>
    <col min="8965" max="8965" width="9.140625" style="1"/>
    <col min="8966" max="8966" width="11.7109375" style="1" customWidth="1"/>
    <col min="8967" max="8967" width="9.28515625" style="1" customWidth="1"/>
    <col min="8968" max="8968" width="10.140625" style="1" customWidth="1"/>
    <col min="8969" max="9216" width="9.140625" style="1"/>
    <col min="9217" max="9217" width="37.85546875" style="1" customWidth="1"/>
    <col min="9218" max="9218" width="14.28515625" style="1" customWidth="1"/>
    <col min="9219" max="9219" width="17.7109375" style="1" customWidth="1"/>
    <col min="9220" max="9220" width="15.28515625" style="1" customWidth="1"/>
    <col min="9221" max="9221" width="9.140625" style="1"/>
    <col min="9222" max="9222" width="11.7109375" style="1" customWidth="1"/>
    <col min="9223" max="9223" width="9.28515625" style="1" customWidth="1"/>
    <col min="9224" max="9224" width="10.140625" style="1" customWidth="1"/>
    <col min="9225" max="9472" width="9.140625" style="1"/>
    <col min="9473" max="9473" width="37.85546875" style="1" customWidth="1"/>
    <col min="9474" max="9474" width="14.28515625" style="1" customWidth="1"/>
    <col min="9475" max="9475" width="17.7109375" style="1" customWidth="1"/>
    <col min="9476" max="9476" width="15.28515625" style="1" customWidth="1"/>
    <col min="9477" max="9477" width="9.140625" style="1"/>
    <col min="9478" max="9478" width="11.7109375" style="1" customWidth="1"/>
    <col min="9479" max="9479" width="9.28515625" style="1" customWidth="1"/>
    <col min="9480" max="9480" width="10.140625" style="1" customWidth="1"/>
    <col min="9481" max="9728" width="9.140625" style="1"/>
    <col min="9729" max="9729" width="37.85546875" style="1" customWidth="1"/>
    <col min="9730" max="9730" width="14.28515625" style="1" customWidth="1"/>
    <col min="9731" max="9731" width="17.7109375" style="1" customWidth="1"/>
    <col min="9732" max="9732" width="15.28515625" style="1" customWidth="1"/>
    <col min="9733" max="9733" width="9.140625" style="1"/>
    <col min="9734" max="9734" width="11.7109375" style="1" customWidth="1"/>
    <col min="9735" max="9735" width="9.28515625" style="1" customWidth="1"/>
    <col min="9736" max="9736" width="10.140625" style="1" customWidth="1"/>
    <col min="9737" max="9984" width="9.140625" style="1"/>
    <col min="9985" max="9985" width="37.85546875" style="1" customWidth="1"/>
    <col min="9986" max="9986" width="14.28515625" style="1" customWidth="1"/>
    <col min="9987" max="9987" width="17.7109375" style="1" customWidth="1"/>
    <col min="9988" max="9988" width="15.28515625" style="1" customWidth="1"/>
    <col min="9989" max="9989" width="9.140625" style="1"/>
    <col min="9990" max="9990" width="11.7109375" style="1" customWidth="1"/>
    <col min="9991" max="9991" width="9.28515625" style="1" customWidth="1"/>
    <col min="9992" max="9992" width="10.140625" style="1" customWidth="1"/>
    <col min="9993" max="10240" width="9.140625" style="1"/>
    <col min="10241" max="10241" width="37.85546875" style="1" customWidth="1"/>
    <col min="10242" max="10242" width="14.28515625" style="1" customWidth="1"/>
    <col min="10243" max="10243" width="17.7109375" style="1" customWidth="1"/>
    <col min="10244" max="10244" width="15.28515625" style="1" customWidth="1"/>
    <col min="10245" max="10245" width="9.140625" style="1"/>
    <col min="10246" max="10246" width="11.7109375" style="1" customWidth="1"/>
    <col min="10247" max="10247" width="9.28515625" style="1" customWidth="1"/>
    <col min="10248" max="10248" width="10.140625" style="1" customWidth="1"/>
    <col min="10249" max="10496" width="9.140625" style="1"/>
    <col min="10497" max="10497" width="37.85546875" style="1" customWidth="1"/>
    <col min="10498" max="10498" width="14.28515625" style="1" customWidth="1"/>
    <col min="10499" max="10499" width="17.7109375" style="1" customWidth="1"/>
    <col min="10500" max="10500" width="15.28515625" style="1" customWidth="1"/>
    <col min="10501" max="10501" width="9.140625" style="1"/>
    <col min="10502" max="10502" width="11.7109375" style="1" customWidth="1"/>
    <col min="10503" max="10503" width="9.28515625" style="1" customWidth="1"/>
    <col min="10504" max="10504" width="10.140625" style="1" customWidth="1"/>
    <col min="10505" max="10752" width="9.140625" style="1"/>
    <col min="10753" max="10753" width="37.85546875" style="1" customWidth="1"/>
    <col min="10754" max="10754" width="14.28515625" style="1" customWidth="1"/>
    <col min="10755" max="10755" width="17.7109375" style="1" customWidth="1"/>
    <col min="10756" max="10756" width="15.28515625" style="1" customWidth="1"/>
    <col min="10757" max="10757" width="9.140625" style="1"/>
    <col min="10758" max="10758" width="11.7109375" style="1" customWidth="1"/>
    <col min="10759" max="10759" width="9.28515625" style="1" customWidth="1"/>
    <col min="10760" max="10760" width="10.140625" style="1" customWidth="1"/>
    <col min="10761" max="11008" width="9.140625" style="1"/>
    <col min="11009" max="11009" width="37.85546875" style="1" customWidth="1"/>
    <col min="11010" max="11010" width="14.28515625" style="1" customWidth="1"/>
    <col min="11011" max="11011" width="17.7109375" style="1" customWidth="1"/>
    <col min="11012" max="11012" width="15.28515625" style="1" customWidth="1"/>
    <col min="11013" max="11013" width="9.140625" style="1"/>
    <col min="11014" max="11014" width="11.7109375" style="1" customWidth="1"/>
    <col min="11015" max="11015" width="9.28515625" style="1" customWidth="1"/>
    <col min="11016" max="11016" width="10.140625" style="1" customWidth="1"/>
    <col min="11017" max="11264" width="9.140625" style="1"/>
    <col min="11265" max="11265" width="37.85546875" style="1" customWidth="1"/>
    <col min="11266" max="11266" width="14.28515625" style="1" customWidth="1"/>
    <col min="11267" max="11267" width="17.7109375" style="1" customWidth="1"/>
    <col min="11268" max="11268" width="15.28515625" style="1" customWidth="1"/>
    <col min="11269" max="11269" width="9.140625" style="1"/>
    <col min="11270" max="11270" width="11.7109375" style="1" customWidth="1"/>
    <col min="11271" max="11271" width="9.28515625" style="1" customWidth="1"/>
    <col min="11272" max="11272" width="10.140625" style="1" customWidth="1"/>
    <col min="11273" max="11520" width="9.140625" style="1"/>
    <col min="11521" max="11521" width="37.85546875" style="1" customWidth="1"/>
    <col min="11522" max="11522" width="14.28515625" style="1" customWidth="1"/>
    <col min="11523" max="11523" width="17.7109375" style="1" customWidth="1"/>
    <col min="11524" max="11524" width="15.28515625" style="1" customWidth="1"/>
    <col min="11525" max="11525" width="9.140625" style="1"/>
    <col min="11526" max="11526" width="11.7109375" style="1" customWidth="1"/>
    <col min="11527" max="11527" width="9.28515625" style="1" customWidth="1"/>
    <col min="11528" max="11528" width="10.140625" style="1" customWidth="1"/>
    <col min="11529" max="11776" width="9.140625" style="1"/>
    <col min="11777" max="11777" width="37.85546875" style="1" customWidth="1"/>
    <col min="11778" max="11778" width="14.28515625" style="1" customWidth="1"/>
    <col min="11779" max="11779" width="17.7109375" style="1" customWidth="1"/>
    <col min="11780" max="11780" width="15.28515625" style="1" customWidth="1"/>
    <col min="11781" max="11781" width="9.140625" style="1"/>
    <col min="11782" max="11782" width="11.7109375" style="1" customWidth="1"/>
    <col min="11783" max="11783" width="9.28515625" style="1" customWidth="1"/>
    <col min="11784" max="11784" width="10.140625" style="1" customWidth="1"/>
    <col min="11785" max="12032" width="9.140625" style="1"/>
    <col min="12033" max="12033" width="37.85546875" style="1" customWidth="1"/>
    <col min="12034" max="12034" width="14.28515625" style="1" customWidth="1"/>
    <col min="12035" max="12035" width="17.7109375" style="1" customWidth="1"/>
    <col min="12036" max="12036" width="15.28515625" style="1" customWidth="1"/>
    <col min="12037" max="12037" width="9.140625" style="1"/>
    <col min="12038" max="12038" width="11.7109375" style="1" customWidth="1"/>
    <col min="12039" max="12039" width="9.28515625" style="1" customWidth="1"/>
    <col min="12040" max="12040" width="10.140625" style="1" customWidth="1"/>
    <col min="12041" max="12288" width="9.140625" style="1"/>
    <col min="12289" max="12289" width="37.85546875" style="1" customWidth="1"/>
    <col min="12290" max="12290" width="14.28515625" style="1" customWidth="1"/>
    <col min="12291" max="12291" width="17.7109375" style="1" customWidth="1"/>
    <col min="12292" max="12292" width="15.28515625" style="1" customWidth="1"/>
    <col min="12293" max="12293" width="9.140625" style="1"/>
    <col min="12294" max="12294" width="11.7109375" style="1" customWidth="1"/>
    <col min="12295" max="12295" width="9.28515625" style="1" customWidth="1"/>
    <col min="12296" max="12296" width="10.140625" style="1" customWidth="1"/>
    <col min="12297" max="12544" width="9.140625" style="1"/>
    <col min="12545" max="12545" width="37.85546875" style="1" customWidth="1"/>
    <col min="12546" max="12546" width="14.28515625" style="1" customWidth="1"/>
    <col min="12547" max="12547" width="17.7109375" style="1" customWidth="1"/>
    <col min="12548" max="12548" width="15.28515625" style="1" customWidth="1"/>
    <col min="12549" max="12549" width="9.140625" style="1"/>
    <col min="12550" max="12550" width="11.7109375" style="1" customWidth="1"/>
    <col min="12551" max="12551" width="9.28515625" style="1" customWidth="1"/>
    <col min="12552" max="12552" width="10.140625" style="1" customWidth="1"/>
    <col min="12553" max="12800" width="9.140625" style="1"/>
    <col min="12801" max="12801" width="37.85546875" style="1" customWidth="1"/>
    <col min="12802" max="12802" width="14.28515625" style="1" customWidth="1"/>
    <col min="12803" max="12803" width="17.7109375" style="1" customWidth="1"/>
    <col min="12804" max="12804" width="15.28515625" style="1" customWidth="1"/>
    <col min="12805" max="12805" width="9.140625" style="1"/>
    <col min="12806" max="12806" width="11.7109375" style="1" customWidth="1"/>
    <col min="12807" max="12807" width="9.28515625" style="1" customWidth="1"/>
    <col min="12808" max="12808" width="10.140625" style="1" customWidth="1"/>
    <col min="12809" max="13056" width="9.140625" style="1"/>
    <col min="13057" max="13057" width="37.85546875" style="1" customWidth="1"/>
    <col min="13058" max="13058" width="14.28515625" style="1" customWidth="1"/>
    <col min="13059" max="13059" width="17.7109375" style="1" customWidth="1"/>
    <col min="13060" max="13060" width="15.28515625" style="1" customWidth="1"/>
    <col min="13061" max="13061" width="9.140625" style="1"/>
    <col min="13062" max="13062" width="11.7109375" style="1" customWidth="1"/>
    <col min="13063" max="13063" width="9.28515625" style="1" customWidth="1"/>
    <col min="13064" max="13064" width="10.140625" style="1" customWidth="1"/>
    <col min="13065" max="13312" width="9.140625" style="1"/>
    <col min="13313" max="13313" width="37.85546875" style="1" customWidth="1"/>
    <col min="13314" max="13314" width="14.28515625" style="1" customWidth="1"/>
    <col min="13315" max="13315" width="17.7109375" style="1" customWidth="1"/>
    <col min="13316" max="13316" width="15.28515625" style="1" customWidth="1"/>
    <col min="13317" max="13317" width="9.140625" style="1"/>
    <col min="13318" max="13318" width="11.7109375" style="1" customWidth="1"/>
    <col min="13319" max="13319" width="9.28515625" style="1" customWidth="1"/>
    <col min="13320" max="13320" width="10.140625" style="1" customWidth="1"/>
    <col min="13321" max="13568" width="9.140625" style="1"/>
    <col min="13569" max="13569" width="37.85546875" style="1" customWidth="1"/>
    <col min="13570" max="13570" width="14.28515625" style="1" customWidth="1"/>
    <col min="13571" max="13571" width="17.7109375" style="1" customWidth="1"/>
    <col min="13572" max="13572" width="15.28515625" style="1" customWidth="1"/>
    <col min="13573" max="13573" width="9.140625" style="1"/>
    <col min="13574" max="13574" width="11.7109375" style="1" customWidth="1"/>
    <col min="13575" max="13575" width="9.28515625" style="1" customWidth="1"/>
    <col min="13576" max="13576" width="10.140625" style="1" customWidth="1"/>
    <col min="13577" max="13824" width="9.140625" style="1"/>
    <col min="13825" max="13825" width="37.85546875" style="1" customWidth="1"/>
    <col min="13826" max="13826" width="14.28515625" style="1" customWidth="1"/>
    <col min="13827" max="13827" width="17.7109375" style="1" customWidth="1"/>
    <col min="13828" max="13828" width="15.28515625" style="1" customWidth="1"/>
    <col min="13829" max="13829" width="9.140625" style="1"/>
    <col min="13830" max="13830" width="11.7109375" style="1" customWidth="1"/>
    <col min="13831" max="13831" width="9.28515625" style="1" customWidth="1"/>
    <col min="13832" max="13832" width="10.140625" style="1" customWidth="1"/>
    <col min="13833" max="14080" width="9.140625" style="1"/>
    <col min="14081" max="14081" width="37.85546875" style="1" customWidth="1"/>
    <col min="14082" max="14082" width="14.28515625" style="1" customWidth="1"/>
    <col min="14083" max="14083" width="17.7109375" style="1" customWidth="1"/>
    <col min="14084" max="14084" width="15.28515625" style="1" customWidth="1"/>
    <col min="14085" max="14085" width="9.140625" style="1"/>
    <col min="14086" max="14086" width="11.7109375" style="1" customWidth="1"/>
    <col min="14087" max="14087" width="9.28515625" style="1" customWidth="1"/>
    <col min="14088" max="14088" width="10.140625" style="1" customWidth="1"/>
    <col min="14089" max="14336" width="9.140625" style="1"/>
    <col min="14337" max="14337" width="37.85546875" style="1" customWidth="1"/>
    <col min="14338" max="14338" width="14.28515625" style="1" customWidth="1"/>
    <col min="14339" max="14339" width="17.7109375" style="1" customWidth="1"/>
    <col min="14340" max="14340" width="15.28515625" style="1" customWidth="1"/>
    <col min="14341" max="14341" width="9.140625" style="1"/>
    <col min="14342" max="14342" width="11.7109375" style="1" customWidth="1"/>
    <col min="14343" max="14343" width="9.28515625" style="1" customWidth="1"/>
    <col min="14344" max="14344" width="10.140625" style="1" customWidth="1"/>
    <col min="14345" max="14592" width="9.140625" style="1"/>
    <col min="14593" max="14593" width="37.85546875" style="1" customWidth="1"/>
    <col min="14594" max="14594" width="14.28515625" style="1" customWidth="1"/>
    <col min="14595" max="14595" width="17.7109375" style="1" customWidth="1"/>
    <col min="14596" max="14596" width="15.28515625" style="1" customWidth="1"/>
    <col min="14597" max="14597" width="9.140625" style="1"/>
    <col min="14598" max="14598" width="11.7109375" style="1" customWidth="1"/>
    <col min="14599" max="14599" width="9.28515625" style="1" customWidth="1"/>
    <col min="14600" max="14600" width="10.140625" style="1" customWidth="1"/>
    <col min="14601" max="14848" width="9.140625" style="1"/>
    <col min="14849" max="14849" width="37.85546875" style="1" customWidth="1"/>
    <col min="14850" max="14850" width="14.28515625" style="1" customWidth="1"/>
    <col min="14851" max="14851" width="17.7109375" style="1" customWidth="1"/>
    <col min="14852" max="14852" width="15.28515625" style="1" customWidth="1"/>
    <col min="14853" max="14853" width="9.140625" style="1"/>
    <col min="14854" max="14854" width="11.7109375" style="1" customWidth="1"/>
    <col min="14855" max="14855" width="9.28515625" style="1" customWidth="1"/>
    <col min="14856" max="14856" width="10.140625" style="1" customWidth="1"/>
    <col min="14857" max="15104" width="9.140625" style="1"/>
    <col min="15105" max="15105" width="37.85546875" style="1" customWidth="1"/>
    <col min="15106" max="15106" width="14.28515625" style="1" customWidth="1"/>
    <col min="15107" max="15107" width="17.7109375" style="1" customWidth="1"/>
    <col min="15108" max="15108" width="15.28515625" style="1" customWidth="1"/>
    <col min="15109" max="15109" width="9.140625" style="1"/>
    <col min="15110" max="15110" width="11.7109375" style="1" customWidth="1"/>
    <col min="15111" max="15111" width="9.28515625" style="1" customWidth="1"/>
    <col min="15112" max="15112" width="10.140625" style="1" customWidth="1"/>
    <col min="15113" max="15360" width="9.140625" style="1"/>
    <col min="15361" max="15361" width="37.85546875" style="1" customWidth="1"/>
    <col min="15362" max="15362" width="14.28515625" style="1" customWidth="1"/>
    <col min="15363" max="15363" width="17.7109375" style="1" customWidth="1"/>
    <col min="15364" max="15364" width="15.28515625" style="1" customWidth="1"/>
    <col min="15365" max="15365" width="9.140625" style="1"/>
    <col min="15366" max="15366" width="11.7109375" style="1" customWidth="1"/>
    <col min="15367" max="15367" width="9.28515625" style="1" customWidth="1"/>
    <col min="15368" max="15368" width="10.140625" style="1" customWidth="1"/>
    <col min="15369" max="15616" width="9.140625" style="1"/>
    <col min="15617" max="15617" width="37.85546875" style="1" customWidth="1"/>
    <col min="15618" max="15618" width="14.28515625" style="1" customWidth="1"/>
    <col min="15619" max="15619" width="17.7109375" style="1" customWidth="1"/>
    <col min="15620" max="15620" width="15.28515625" style="1" customWidth="1"/>
    <col min="15621" max="15621" width="9.140625" style="1"/>
    <col min="15622" max="15622" width="11.7109375" style="1" customWidth="1"/>
    <col min="15623" max="15623" width="9.28515625" style="1" customWidth="1"/>
    <col min="15624" max="15624" width="10.140625" style="1" customWidth="1"/>
    <col min="15625" max="15872" width="9.140625" style="1"/>
    <col min="15873" max="15873" width="37.85546875" style="1" customWidth="1"/>
    <col min="15874" max="15874" width="14.28515625" style="1" customWidth="1"/>
    <col min="15875" max="15875" width="17.7109375" style="1" customWidth="1"/>
    <col min="15876" max="15876" width="15.28515625" style="1" customWidth="1"/>
    <col min="15877" max="15877" width="9.140625" style="1"/>
    <col min="15878" max="15878" width="11.7109375" style="1" customWidth="1"/>
    <col min="15879" max="15879" width="9.28515625" style="1" customWidth="1"/>
    <col min="15880" max="15880" width="10.140625" style="1" customWidth="1"/>
    <col min="15881" max="16128" width="9.140625" style="1"/>
    <col min="16129" max="16129" width="37.85546875" style="1" customWidth="1"/>
    <col min="16130" max="16130" width="14.28515625" style="1" customWidth="1"/>
    <col min="16131" max="16131" width="17.7109375" style="1" customWidth="1"/>
    <col min="16132" max="16132" width="15.28515625" style="1" customWidth="1"/>
    <col min="16133" max="16133" width="9.140625" style="1"/>
    <col min="16134" max="16134" width="11.7109375" style="1" customWidth="1"/>
    <col min="16135" max="16135" width="9.28515625" style="1" customWidth="1"/>
    <col min="16136" max="16136" width="10.140625" style="1" customWidth="1"/>
    <col min="16137" max="16384" width="9.140625" style="1"/>
  </cols>
  <sheetData>
    <row r="1" spans="1:8" ht="19.899999999999999" customHeight="1" x14ac:dyDescent="0.25">
      <c r="A1" s="293" t="s">
        <v>492</v>
      </c>
      <c r="B1" s="294"/>
      <c r="C1" s="294"/>
      <c r="D1" s="294"/>
      <c r="E1" s="294"/>
      <c r="F1" s="294"/>
      <c r="G1" s="294"/>
      <c r="H1" s="295"/>
    </row>
    <row r="2" spans="1:8" ht="19.899999999999999" customHeight="1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</row>
    <row r="3" spans="1:8" ht="34.15" customHeight="1" x14ac:dyDescent="0.25">
      <c r="A3" s="2" t="s">
        <v>0</v>
      </c>
      <c r="B3" s="2" t="s">
        <v>1</v>
      </c>
      <c r="C3" s="2" t="s">
        <v>2</v>
      </c>
      <c r="D3" s="134" t="s">
        <v>294</v>
      </c>
      <c r="E3" s="135" t="s">
        <v>291</v>
      </c>
      <c r="F3" s="136" t="s">
        <v>290</v>
      </c>
      <c r="G3" s="137">
        <f>ОГЛАВЛЕНИЕ!C29</f>
        <v>0</v>
      </c>
      <c r="H3" s="138"/>
    </row>
    <row r="4" spans="1:8" ht="19.899999999999999" customHeight="1" x14ac:dyDescent="0.25">
      <c r="A4" s="36" t="s">
        <v>441</v>
      </c>
      <c r="B4" s="75" t="s">
        <v>4</v>
      </c>
      <c r="C4" s="144" t="s">
        <v>450</v>
      </c>
      <c r="D4" s="265">
        <v>10790</v>
      </c>
      <c r="E4" s="116">
        <f t="shared" ref="E4:E15" si="0">D4-D4*$G$3/100</f>
        <v>10790</v>
      </c>
      <c r="F4" s="9"/>
      <c r="G4" s="8"/>
      <c r="H4" s="76"/>
    </row>
    <row r="5" spans="1:8" ht="19.899999999999999" customHeight="1" x14ac:dyDescent="0.25">
      <c r="A5" s="36" t="s">
        <v>442</v>
      </c>
      <c r="B5" s="75" t="s">
        <v>4</v>
      </c>
      <c r="C5" s="144" t="s">
        <v>452</v>
      </c>
      <c r="D5" s="265">
        <v>6804</v>
      </c>
      <c r="E5" s="116">
        <f t="shared" si="0"/>
        <v>6804</v>
      </c>
      <c r="F5" s="9"/>
      <c r="G5" s="8"/>
      <c r="H5" s="76"/>
    </row>
    <row r="6" spans="1:8" ht="19.899999999999999" customHeight="1" x14ac:dyDescent="0.25">
      <c r="A6" s="172" t="s">
        <v>444</v>
      </c>
      <c r="B6" s="75" t="s">
        <v>4</v>
      </c>
      <c r="C6" s="144" t="s">
        <v>453</v>
      </c>
      <c r="D6" s="265">
        <v>823</v>
      </c>
      <c r="E6" s="116">
        <f t="shared" si="0"/>
        <v>823</v>
      </c>
      <c r="F6" s="9"/>
      <c r="G6" s="8"/>
      <c r="H6" s="76"/>
    </row>
    <row r="7" spans="1:8" ht="19.899999999999999" customHeight="1" x14ac:dyDescent="0.25">
      <c r="A7" s="172" t="s">
        <v>445</v>
      </c>
      <c r="B7" s="75" t="s">
        <v>4</v>
      </c>
      <c r="C7" s="144" t="s">
        <v>454</v>
      </c>
      <c r="D7" s="265">
        <v>542</v>
      </c>
      <c r="E7" s="116">
        <f t="shared" si="0"/>
        <v>542</v>
      </c>
      <c r="F7" s="9"/>
      <c r="G7" s="8"/>
      <c r="H7" s="76"/>
    </row>
    <row r="8" spans="1:8" ht="19.899999999999999" customHeight="1" x14ac:dyDescent="0.25">
      <c r="A8" s="172" t="s">
        <v>443</v>
      </c>
      <c r="B8" s="75" t="s">
        <v>4</v>
      </c>
      <c r="C8" s="144" t="s">
        <v>455</v>
      </c>
      <c r="D8" s="265">
        <v>1132</v>
      </c>
      <c r="E8" s="116">
        <f t="shared" si="0"/>
        <v>1132</v>
      </c>
      <c r="F8" s="9"/>
      <c r="G8" s="8"/>
      <c r="H8" s="76"/>
    </row>
    <row r="9" spans="1:8" ht="19.899999999999999" customHeight="1" x14ac:dyDescent="0.25">
      <c r="A9" s="172" t="s">
        <v>446</v>
      </c>
      <c r="B9" s="75" t="s">
        <v>4</v>
      </c>
      <c r="C9" s="144" t="s">
        <v>456</v>
      </c>
      <c r="D9" s="265">
        <v>718</v>
      </c>
      <c r="E9" s="116">
        <f t="shared" si="0"/>
        <v>718</v>
      </c>
      <c r="F9" s="9"/>
      <c r="G9" s="8"/>
      <c r="H9" s="76"/>
    </row>
    <row r="10" spans="1:8" ht="19.899999999999999" customHeight="1" x14ac:dyDescent="0.25">
      <c r="A10" s="172" t="s">
        <v>448</v>
      </c>
      <c r="B10" s="75" t="s">
        <v>4</v>
      </c>
      <c r="C10" s="144" t="s">
        <v>457</v>
      </c>
      <c r="D10" s="265">
        <v>2500</v>
      </c>
      <c r="E10" s="116">
        <f t="shared" si="0"/>
        <v>2500</v>
      </c>
      <c r="F10" s="9"/>
      <c r="G10" s="8"/>
      <c r="H10" s="76"/>
    </row>
    <row r="11" spans="1:8" ht="19.899999999999999" customHeight="1" x14ac:dyDescent="0.25">
      <c r="A11" s="172" t="s">
        <v>449</v>
      </c>
      <c r="B11" s="75" t="s">
        <v>4</v>
      </c>
      <c r="C11" s="144" t="s">
        <v>458</v>
      </c>
      <c r="D11" s="265">
        <v>1400</v>
      </c>
      <c r="E11" s="116">
        <f t="shared" si="0"/>
        <v>1400</v>
      </c>
      <c r="F11" s="9"/>
      <c r="G11" s="8"/>
      <c r="H11" s="76"/>
    </row>
    <row r="12" spans="1:8" ht="19.899999999999999" customHeight="1" x14ac:dyDescent="0.25">
      <c r="A12" s="172" t="s">
        <v>447</v>
      </c>
      <c r="B12" s="75" t="s">
        <v>4</v>
      </c>
      <c r="C12" s="171" t="s">
        <v>459</v>
      </c>
      <c r="D12" s="265">
        <v>494</v>
      </c>
      <c r="E12" s="116">
        <f t="shared" si="0"/>
        <v>494</v>
      </c>
      <c r="F12" s="9"/>
      <c r="G12" s="8"/>
      <c r="H12" s="76"/>
    </row>
    <row r="13" spans="1:8" ht="19.899999999999999" customHeight="1" x14ac:dyDescent="0.25">
      <c r="A13" s="36" t="s">
        <v>281</v>
      </c>
      <c r="B13" s="75" t="s">
        <v>4</v>
      </c>
      <c r="C13" s="144"/>
      <c r="D13" s="265">
        <v>269</v>
      </c>
      <c r="E13" s="116">
        <f t="shared" si="0"/>
        <v>269</v>
      </c>
      <c r="F13" s="9"/>
      <c r="G13" s="8"/>
      <c r="H13" s="76"/>
    </row>
    <row r="14" spans="1:8" ht="15.75" x14ac:dyDescent="0.25">
      <c r="A14" s="36" t="s">
        <v>282</v>
      </c>
      <c r="B14" s="75" t="s">
        <v>4</v>
      </c>
      <c r="C14" s="144"/>
      <c r="D14" s="265">
        <v>206</v>
      </c>
      <c r="E14" s="116">
        <f t="shared" si="0"/>
        <v>206</v>
      </c>
      <c r="F14" s="9"/>
      <c r="G14" s="8"/>
      <c r="H14" s="76"/>
    </row>
    <row r="15" spans="1:8" ht="15.75" x14ac:dyDescent="0.25">
      <c r="A15" s="77" t="s">
        <v>283</v>
      </c>
      <c r="B15" s="78" t="s">
        <v>4</v>
      </c>
      <c r="C15" s="146"/>
      <c r="D15" s="265">
        <v>101</v>
      </c>
      <c r="E15" s="173">
        <f t="shared" si="0"/>
        <v>101</v>
      </c>
      <c r="F15" s="92"/>
      <c r="G15" s="91"/>
      <c r="H15" s="99"/>
    </row>
    <row r="16" spans="1:8" x14ac:dyDescent="0.25">
      <c r="A16" s="367"/>
      <c r="B16" s="367"/>
      <c r="C16" s="369"/>
      <c r="D16" s="369"/>
      <c r="E16" s="367"/>
      <c r="F16" s="309"/>
      <c r="G16" s="309"/>
      <c r="H16" s="309"/>
    </row>
    <row r="17" spans="1:8" x14ac:dyDescent="0.25">
      <c r="A17" s="367"/>
      <c r="B17" s="367"/>
      <c r="C17" s="367"/>
      <c r="D17" s="367"/>
      <c r="E17" s="309"/>
      <c r="F17" s="309"/>
      <c r="G17" s="309"/>
      <c r="H17" s="309"/>
    </row>
    <row r="18" spans="1:8" x14ac:dyDescent="0.25">
      <c r="A18" s="367"/>
      <c r="B18" s="367"/>
      <c r="C18" s="367"/>
      <c r="D18" s="367"/>
      <c r="E18" s="309"/>
      <c r="F18" s="309"/>
      <c r="G18" s="309"/>
      <c r="H18" s="309"/>
    </row>
    <row r="19" spans="1:8" x14ac:dyDescent="0.25">
      <c r="A19" s="367"/>
      <c r="B19" s="367"/>
      <c r="C19" s="367"/>
      <c r="D19" s="367"/>
      <c r="E19" s="309"/>
      <c r="F19" s="309"/>
      <c r="G19" s="309"/>
      <c r="H19" s="309"/>
    </row>
    <row r="20" spans="1:8" ht="27" customHeight="1" x14ac:dyDescent="0.25">
      <c r="A20" s="367"/>
      <c r="B20" s="367"/>
      <c r="C20" s="367"/>
      <c r="D20" s="367"/>
      <c r="E20" s="309"/>
      <c r="F20" s="309"/>
      <c r="G20" s="309"/>
      <c r="H20" s="309"/>
    </row>
    <row r="21" spans="1:8" ht="27" customHeight="1" x14ac:dyDescent="0.25">
      <c r="A21" s="367"/>
      <c r="B21" s="367"/>
      <c r="C21" s="367"/>
      <c r="D21" s="367"/>
      <c r="E21" s="309"/>
      <c r="F21" s="309"/>
      <c r="G21" s="309"/>
      <c r="H21" s="309"/>
    </row>
    <row r="22" spans="1:8" x14ac:dyDescent="0.25">
      <c r="A22" s="367"/>
      <c r="B22" s="367"/>
      <c r="C22" s="367"/>
      <c r="D22" s="52"/>
      <c r="E22" s="472" t="s">
        <v>448</v>
      </c>
      <c r="F22" s="309"/>
      <c r="G22" s="309"/>
      <c r="H22" s="309"/>
    </row>
    <row r="23" spans="1:8" x14ac:dyDescent="0.25">
      <c r="A23" s="367"/>
      <c r="B23" s="367"/>
      <c r="C23" s="367"/>
      <c r="D23" s="367"/>
      <c r="E23" s="367"/>
      <c r="F23" s="367"/>
      <c r="G23" s="469"/>
      <c r="H23" s="505"/>
    </row>
    <row r="24" spans="1:8" x14ac:dyDescent="0.25">
      <c r="A24" s="367"/>
      <c r="B24" s="367"/>
      <c r="C24" s="367"/>
      <c r="D24" s="367"/>
      <c r="E24" s="367"/>
      <c r="F24" s="367"/>
      <c r="G24" s="447"/>
      <c r="H24" s="358"/>
    </row>
    <row r="25" spans="1:8" x14ac:dyDescent="0.25">
      <c r="A25" s="367"/>
      <c r="B25" s="367"/>
      <c r="C25" s="367"/>
      <c r="D25" s="367"/>
      <c r="E25" s="367"/>
      <c r="F25" s="367"/>
      <c r="G25" s="447"/>
      <c r="H25" s="358"/>
    </row>
    <row r="26" spans="1:8" x14ac:dyDescent="0.25">
      <c r="A26" s="367"/>
      <c r="B26" s="367"/>
      <c r="C26" s="367"/>
      <c r="D26" s="367"/>
      <c r="E26" s="367"/>
      <c r="F26" s="367"/>
      <c r="G26" s="447"/>
      <c r="H26" s="358"/>
    </row>
    <row r="27" spans="1:8" x14ac:dyDescent="0.25">
      <c r="A27" s="367"/>
      <c r="B27" s="367"/>
      <c r="C27" s="367"/>
      <c r="D27" s="367"/>
      <c r="E27" s="367"/>
      <c r="F27" s="367"/>
      <c r="G27" s="447"/>
      <c r="H27" s="358"/>
    </row>
    <row r="28" spans="1:8" ht="28.15" customHeight="1" x14ac:dyDescent="0.25">
      <c r="A28" s="367"/>
      <c r="B28" s="367"/>
      <c r="C28" s="367"/>
      <c r="D28" s="367"/>
      <c r="E28" s="367"/>
      <c r="F28" s="367"/>
      <c r="G28" s="447"/>
      <c r="H28" s="358"/>
    </row>
    <row r="29" spans="1:8" ht="27" customHeight="1" x14ac:dyDescent="0.25">
      <c r="A29" s="367"/>
      <c r="B29" s="367"/>
      <c r="C29" s="367"/>
      <c r="D29" s="367"/>
      <c r="E29" s="367"/>
      <c r="F29" s="367"/>
      <c r="G29" s="447"/>
      <c r="H29" s="358"/>
    </row>
    <row r="30" spans="1:8" x14ac:dyDescent="0.25">
      <c r="A30" s="367"/>
      <c r="B30" s="367"/>
      <c r="C30" s="367"/>
      <c r="D30" s="367"/>
      <c r="E30" s="367"/>
      <c r="F30" s="367"/>
      <c r="G30" s="448"/>
      <c r="H30" s="362"/>
    </row>
    <row r="31" spans="1:8" ht="42.75" x14ac:dyDescent="0.25">
      <c r="A31" s="36" t="s">
        <v>441</v>
      </c>
      <c r="B31" s="470" t="s">
        <v>442</v>
      </c>
      <c r="C31" s="506"/>
      <c r="D31" s="55" t="s">
        <v>284</v>
      </c>
      <c r="E31" s="472" t="s">
        <v>285</v>
      </c>
      <c r="F31" s="472"/>
      <c r="G31" s="472" t="s">
        <v>286</v>
      </c>
      <c r="H31" s="472"/>
    </row>
    <row r="32" spans="1:8" x14ac:dyDescent="0.25">
      <c r="A32" s="367"/>
      <c r="B32" s="367"/>
      <c r="C32" s="309"/>
      <c r="D32" s="309"/>
      <c r="E32" s="309"/>
      <c r="F32" s="367"/>
      <c r="G32" s="309"/>
      <c r="H32" s="309"/>
    </row>
    <row r="33" spans="1:8" x14ac:dyDescent="0.25">
      <c r="A33" s="309"/>
      <c r="B33" s="309"/>
      <c r="C33" s="309"/>
      <c r="D33" s="309"/>
      <c r="E33" s="309"/>
      <c r="F33" s="309"/>
      <c r="G33" s="309"/>
      <c r="H33" s="309"/>
    </row>
    <row r="34" spans="1:8" x14ac:dyDescent="0.25">
      <c r="A34" s="309"/>
      <c r="B34" s="309"/>
      <c r="C34" s="309"/>
      <c r="D34" s="309"/>
      <c r="E34" s="309"/>
      <c r="F34" s="309"/>
      <c r="G34" s="309"/>
      <c r="H34" s="309"/>
    </row>
    <row r="35" spans="1:8" x14ac:dyDescent="0.25">
      <c r="A35" s="309"/>
      <c r="B35" s="309"/>
      <c r="C35" s="309"/>
      <c r="D35" s="309"/>
      <c r="E35" s="309"/>
      <c r="F35" s="309"/>
      <c r="G35" s="309"/>
      <c r="H35" s="309"/>
    </row>
    <row r="36" spans="1:8" x14ac:dyDescent="0.25">
      <c r="A36" s="309"/>
      <c r="B36" s="309"/>
      <c r="C36" s="309"/>
      <c r="D36" s="309"/>
      <c r="E36" s="309"/>
      <c r="F36" s="309"/>
      <c r="G36" s="309"/>
      <c r="H36" s="309"/>
    </row>
    <row r="37" spans="1:8" x14ac:dyDescent="0.25">
      <c r="A37" s="309"/>
      <c r="B37" s="309"/>
      <c r="C37" s="309"/>
      <c r="D37" s="309"/>
      <c r="E37" s="309"/>
      <c r="F37" s="309"/>
      <c r="G37" s="309"/>
      <c r="H37" s="309"/>
    </row>
    <row r="38" spans="1:8" x14ac:dyDescent="0.25">
      <c r="A38" s="309"/>
      <c r="B38" s="309"/>
      <c r="C38" s="309"/>
      <c r="D38" s="309"/>
      <c r="E38" s="309"/>
      <c r="F38" s="309"/>
      <c r="G38" s="309"/>
      <c r="H38" s="309"/>
    </row>
    <row r="39" spans="1:8" x14ac:dyDescent="0.25">
      <c r="A39" s="309"/>
      <c r="B39" s="309"/>
      <c r="C39" s="309"/>
      <c r="D39" s="309"/>
      <c r="E39" s="309"/>
      <c r="F39" s="309"/>
      <c r="G39" s="309"/>
      <c r="H39" s="309"/>
    </row>
    <row r="40" spans="1:8" x14ac:dyDescent="0.25">
      <c r="A40" s="309"/>
      <c r="B40" s="309"/>
      <c r="C40" s="309"/>
      <c r="D40" s="309"/>
      <c r="E40" s="309"/>
      <c r="F40" s="309"/>
      <c r="G40" s="309"/>
      <c r="H40" s="309"/>
    </row>
    <row r="41" spans="1:8" x14ac:dyDescent="0.25">
      <c r="A41" s="309"/>
      <c r="B41" s="309"/>
      <c r="C41" s="309"/>
      <c r="D41" s="309"/>
      <c r="E41" s="309"/>
      <c r="F41" s="309"/>
      <c r="G41" s="309"/>
      <c r="H41" s="309"/>
    </row>
    <row r="42" spans="1:8" x14ac:dyDescent="0.25">
      <c r="A42" s="309"/>
      <c r="B42" s="309"/>
      <c r="C42" s="309"/>
      <c r="D42" s="309"/>
      <c r="E42" s="309"/>
      <c r="F42" s="309"/>
      <c r="G42" s="309"/>
      <c r="H42" s="309"/>
    </row>
    <row r="43" spans="1:8" x14ac:dyDescent="0.25">
      <c r="A43" s="309"/>
      <c r="B43" s="309"/>
      <c r="C43" s="309"/>
      <c r="D43" s="309"/>
      <c r="E43" s="309"/>
      <c r="F43" s="367" t="s">
        <v>447</v>
      </c>
      <c r="G43" s="309"/>
      <c r="H43" s="309"/>
    </row>
    <row r="44" spans="1:8" x14ac:dyDescent="0.25">
      <c r="A44" s="309"/>
      <c r="B44" s="309"/>
      <c r="C44" s="309"/>
      <c r="D44" s="309"/>
      <c r="E44" s="309"/>
      <c r="F44" s="367"/>
      <c r="G44" s="309"/>
      <c r="H44" s="309"/>
    </row>
    <row r="45" spans="1:8" x14ac:dyDescent="0.25">
      <c r="A45" s="309"/>
      <c r="B45" s="309"/>
      <c r="C45" s="309"/>
      <c r="D45" s="309"/>
      <c r="E45" s="309"/>
      <c r="F45" s="309"/>
      <c r="G45" s="309"/>
      <c r="H45" s="309"/>
    </row>
    <row r="46" spans="1:8" x14ac:dyDescent="0.25">
      <c r="A46" s="309"/>
      <c r="B46" s="309"/>
      <c r="C46" s="309"/>
      <c r="D46" s="309"/>
      <c r="E46" s="309"/>
      <c r="F46" s="309"/>
      <c r="G46" s="309"/>
      <c r="H46" s="309"/>
    </row>
    <row r="47" spans="1:8" x14ac:dyDescent="0.25">
      <c r="A47" s="309"/>
      <c r="B47" s="309"/>
      <c r="C47" s="309"/>
      <c r="D47" s="309"/>
      <c r="E47" s="309"/>
      <c r="F47" s="309"/>
      <c r="G47" s="309"/>
      <c r="H47" s="309"/>
    </row>
    <row r="48" spans="1:8" x14ac:dyDescent="0.25">
      <c r="A48" s="309"/>
      <c r="B48" s="309"/>
      <c r="C48" s="309"/>
      <c r="D48" s="309"/>
      <c r="E48" s="309"/>
      <c r="F48" s="309"/>
      <c r="G48" s="309"/>
      <c r="H48" s="309"/>
    </row>
    <row r="49" spans="1:8" x14ac:dyDescent="0.25">
      <c r="A49" s="309"/>
      <c r="B49" s="309"/>
      <c r="C49" s="309"/>
      <c r="D49" s="309"/>
      <c r="E49" s="309"/>
      <c r="F49" s="309"/>
      <c r="G49" s="309"/>
      <c r="H49" s="309"/>
    </row>
    <row r="50" spans="1:8" x14ac:dyDescent="0.25">
      <c r="A50" s="309"/>
      <c r="B50" s="309"/>
      <c r="C50" s="309"/>
      <c r="D50" s="309"/>
      <c r="E50" s="309"/>
      <c r="F50" s="309"/>
      <c r="G50" s="309"/>
      <c r="H50" s="309"/>
    </row>
    <row r="51" spans="1:8" x14ac:dyDescent="0.25">
      <c r="A51" s="309"/>
      <c r="B51" s="309"/>
      <c r="C51" s="309"/>
      <c r="D51" s="309"/>
      <c r="E51" s="309"/>
      <c r="F51" s="309"/>
      <c r="G51" s="309"/>
      <c r="H51" s="309"/>
    </row>
    <row r="52" spans="1:8" x14ac:dyDescent="0.25">
      <c r="A52" s="132"/>
      <c r="B52" s="387" t="s">
        <v>451</v>
      </c>
      <c r="C52" s="361"/>
      <c r="D52" s="361"/>
      <c r="E52" s="362"/>
      <c r="F52" s="367" t="s">
        <v>449</v>
      </c>
      <c r="G52" s="309"/>
      <c r="H52" s="309"/>
    </row>
  </sheetData>
  <mergeCells count="21">
    <mergeCell ref="A32:A51"/>
    <mergeCell ref="B31:C31"/>
    <mergeCell ref="E31:F31"/>
    <mergeCell ref="B32:E51"/>
    <mergeCell ref="G31:H31"/>
    <mergeCell ref="B52:E52"/>
    <mergeCell ref="F32:H42"/>
    <mergeCell ref="F43:H43"/>
    <mergeCell ref="F44:H51"/>
    <mergeCell ref="F52:H52"/>
    <mergeCell ref="A1:H1"/>
    <mergeCell ref="A2:F2"/>
    <mergeCell ref="G2:H2"/>
    <mergeCell ref="A16:A30"/>
    <mergeCell ref="B16:C30"/>
    <mergeCell ref="D16:D21"/>
    <mergeCell ref="D23:D30"/>
    <mergeCell ref="E23:F30"/>
    <mergeCell ref="E16:H21"/>
    <mergeCell ref="E22:H22"/>
    <mergeCell ref="G23:H3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5"/>
  <sheetViews>
    <sheetView zoomScale="70" zoomScaleNormal="70" workbookViewId="0">
      <selection activeCell="F9" sqref="F9"/>
    </sheetView>
  </sheetViews>
  <sheetFormatPr defaultRowHeight="15" x14ac:dyDescent="0.25"/>
  <cols>
    <col min="1" max="1" width="46.42578125" style="1" customWidth="1"/>
    <col min="2" max="2" width="14.28515625" style="1" customWidth="1"/>
    <col min="3" max="3" width="17.85546875" style="1" customWidth="1"/>
    <col min="4" max="4" width="15.28515625" style="1" customWidth="1"/>
    <col min="5" max="5" width="19.28515625" style="1" customWidth="1"/>
    <col min="6" max="6" width="12" style="1" customWidth="1"/>
    <col min="7" max="7" width="9.28515625" style="1" customWidth="1"/>
    <col min="8" max="8" width="10.140625" style="1" customWidth="1"/>
    <col min="9" max="256" width="9.140625" style="1"/>
    <col min="257" max="257" width="37.85546875" style="1" customWidth="1"/>
    <col min="258" max="258" width="14.28515625" style="1" customWidth="1"/>
    <col min="259" max="259" width="17.7109375" style="1" customWidth="1"/>
    <col min="260" max="260" width="15.28515625" style="1" customWidth="1"/>
    <col min="261" max="261" width="9.140625" style="1"/>
    <col min="262" max="262" width="11.7109375" style="1" customWidth="1"/>
    <col min="263" max="263" width="9.28515625" style="1" customWidth="1"/>
    <col min="264" max="264" width="10.140625" style="1" customWidth="1"/>
    <col min="265" max="512" width="9.140625" style="1"/>
    <col min="513" max="513" width="37.85546875" style="1" customWidth="1"/>
    <col min="514" max="514" width="14.28515625" style="1" customWidth="1"/>
    <col min="515" max="515" width="17.7109375" style="1" customWidth="1"/>
    <col min="516" max="516" width="15.28515625" style="1" customWidth="1"/>
    <col min="517" max="517" width="9.140625" style="1"/>
    <col min="518" max="518" width="11.7109375" style="1" customWidth="1"/>
    <col min="519" max="519" width="9.28515625" style="1" customWidth="1"/>
    <col min="520" max="520" width="10.140625" style="1" customWidth="1"/>
    <col min="521" max="768" width="9.140625" style="1"/>
    <col min="769" max="769" width="37.85546875" style="1" customWidth="1"/>
    <col min="770" max="770" width="14.28515625" style="1" customWidth="1"/>
    <col min="771" max="771" width="17.7109375" style="1" customWidth="1"/>
    <col min="772" max="772" width="15.28515625" style="1" customWidth="1"/>
    <col min="773" max="773" width="9.140625" style="1"/>
    <col min="774" max="774" width="11.7109375" style="1" customWidth="1"/>
    <col min="775" max="775" width="9.28515625" style="1" customWidth="1"/>
    <col min="776" max="776" width="10.140625" style="1" customWidth="1"/>
    <col min="777" max="1024" width="9.140625" style="1"/>
    <col min="1025" max="1025" width="37.85546875" style="1" customWidth="1"/>
    <col min="1026" max="1026" width="14.28515625" style="1" customWidth="1"/>
    <col min="1027" max="1027" width="17.7109375" style="1" customWidth="1"/>
    <col min="1028" max="1028" width="15.28515625" style="1" customWidth="1"/>
    <col min="1029" max="1029" width="9.140625" style="1"/>
    <col min="1030" max="1030" width="11.7109375" style="1" customWidth="1"/>
    <col min="1031" max="1031" width="9.28515625" style="1" customWidth="1"/>
    <col min="1032" max="1032" width="10.140625" style="1" customWidth="1"/>
    <col min="1033" max="1280" width="9.140625" style="1"/>
    <col min="1281" max="1281" width="37.85546875" style="1" customWidth="1"/>
    <col min="1282" max="1282" width="14.28515625" style="1" customWidth="1"/>
    <col min="1283" max="1283" width="17.7109375" style="1" customWidth="1"/>
    <col min="1284" max="1284" width="15.28515625" style="1" customWidth="1"/>
    <col min="1285" max="1285" width="9.140625" style="1"/>
    <col min="1286" max="1286" width="11.7109375" style="1" customWidth="1"/>
    <col min="1287" max="1287" width="9.28515625" style="1" customWidth="1"/>
    <col min="1288" max="1288" width="10.140625" style="1" customWidth="1"/>
    <col min="1289" max="1536" width="9.140625" style="1"/>
    <col min="1537" max="1537" width="37.85546875" style="1" customWidth="1"/>
    <col min="1538" max="1538" width="14.28515625" style="1" customWidth="1"/>
    <col min="1539" max="1539" width="17.7109375" style="1" customWidth="1"/>
    <col min="1540" max="1540" width="15.28515625" style="1" customWidth="1"/>
    <col min="1541" max="1541" width="9.140625" style="1"/>
    <col min="1542" max="1542" width="11.7109375" style="1" customWidth="1"/>
    <col min="1543" max="1543" width="9.28515625" style="1" customWidth="1"/>
    <col min="1544" max="1544" width="10.140625" style="1" customWidth="1"/>
    <col min="1545" max="1792" width="9.140625" style="1"/>
    <col min="1793" max="1793" width="37.85546875" style="1" customWidth="1"/>
    <col min="1794" max="1794" width="14.28515625" style="1" customWidth="1"/>
    <col min="1795" max="1795" width="17.7109375" style="1" customWidth="1"/>
    <col min="1796" max="1796" width="15.28515625" style="1" customWidth="1"/>
    <col min="1797" max="1797" width="9.140625" style="1"/>
    <col min="1798" max="1798" width="11.7109375" style="1" customWidth="1"/>
    <col min="1799" max="1799" width="9.28515625" style="1" customWidth="1"/>
    <col min="1800" max="1800" width="10.140625" style="1" customWidth="1"/>
    <col min="1801" max="2048" width="9.140625" style="1"/>
    <col min="2049" max="2049" width="37.85546875" style="1" customWidth="1"/>
    <col min="2050" max="2050" width="14.28515625" style="1" customWidth="1"/>
    <col min="2051" max="2051" width="17.7109375" style="1" customWidth="1"/>
    <col min="2052" max="2052" width="15.28515625" style="1" customWidth="1"/>
    <col min="2053" max="2053" width="9.140625" style="1"/>
    <col min="2054" max="2054" width="11.7109375" style="1" customWidth="1"/>
    <col min="2055" max="2055" width="9.28515625" style="1" customWidth="1"/>
    <col min="2056" max="2056" width="10.140625" style="1" customWidth="1"/>
    <col min="2057" max="2304" width="9.140625" style="1"/>
    <col min="2305" max="2305" width="37.85546875" style="1" customWidth="1"/>
    <col min="2306" max="2306" width="14.28515625" style="1" customWidth="1"/>
    <col min="2307" max="2307" width="17.7109375" style="1" customWidth="1"/>
    <col min="2308" max="2308" width="15.28515625" style="1" customWidth="1"/>
    <col min="2309" max="2309" width="9.140625" style="1"/>
    <col min="2310" max="2310" width="11.7109375" style="1" customWidth="1"/>
    <col min="2311" max="2311" width="9.28515625" style="1" customWidth="1"/>
    <col min="2312" max="2312" width="10.140625" style="1" customWidth="1"/>
    <col min="2313" max="2560" width="9.140625" style="1"/>
    <col min="2561" max="2561" width="37.85546875" style="1" customWidth="1"/>
    <col min="2562" max="2562" width="14.28515625" style="1" customWidth="1"/>
    <col min="2563" max="2563" width="17.7109375" style="1" customWidth="1"/>
    <col min="2564" max="2564" width="15.28515625" style="1" customWidth="1"/>
    <col min="2565" max="2565" width="9.140625" style="1"/>
    <col min="2566" max="2566" width="11.7109375" style="1" customWidth="1"/>
    <col min="2567" max="2567" width="9.28515625" style="1" customWidth="1"/>
    <col min="2568" max="2568" width="10.140625" style="1" customWidth="1"/>
    <col min="2569" max="2816" width="9.140625" style="1"/>
    <col min="2817" max="2817" width="37.85546875" style="1" customWidth="1"/>
    <col min="2818" max="2818" width="14.28515625" style="1" customWidth="1"/>
    <col min="2819" max="2819" width="17.7109375" style="1" customWidth="1"/>
    <col min="2820" max="2820" width="15.28515625" style="1" customWidth="1"/>
    <col min="2821" max="2821" width="9.140625" style="1"/>
    <col min="2822" max="2822" width="11.7109375" style="1" customWidth="1"/>
    <col min="2823" max="2823" width="9.28515625" style="1" customWidth="1"/>
    <col min="2824" max="2824" width="10.140625" style="1" customWidth="1"/>
    <col min="2825" max="3072" width="9.140625" style="1"/>
    <col min="3073" max="3073" width="37.85546875" style="1" customWidth="1"/>
    <col min="3074" max="3074" width="14.28515625" style="1" customWidth="1"/>
    <col min="3075" max="3075" width="17.7109375" style="1" customWidth="1"/>
    <col min="3076" max="3076" width="15.28515625" style="1" customWidth="1"/>
    <col min="3077" max="3077" width="9.140625" style="1"/>
    <col min="3078" max="3078" width="11.7109375" style="1" customWidth="1"/>
    <col min="3079" max="3079" width="9.28515625" style="1" customWidth="1"/>
    <col min="3080" max="3080" width="10.140625" style="1" customWidth="1"/>
    <col min="3081" max="3328" width="9.140625" style="1"/>
    <col min="3329" max="3329" width="37.85546875" style="1" customWidth="1"/>
    <col min="3330" max="3330" width="14.28515625" style="1" customWidth="1"/>
    <col min="3331" max="3331" width="17.7109375" style="1" customWidth="1"/>
    <col min="3332" max="3332" width="15.28515625" style="1" customWidth="1"/>
    <col min="3333" max="3333" width="9.140625" style="1"/>
    <col min="3334" max="3334" width="11.7109375" style="1" customWidth="1"/>
    <col min="3335" max="3335" width="9.28515625" style="1" customWidth="1"/>
    <col min="3336" max="3336" width="10.140625" style="1" customWidth="1"/>
    <col min="3337" max="3584" width="9.140625" style="1"/>
    <col min="3585" max="3585" width="37.85546875" style="1" customWidth="1"/>
    <col min="3586" max="3586" width="14.28515625" style="1" customWidth="1"/>
    <col min="3587" max="3587" width="17.7109375" style="1" customWidth="1"/>
    <col min="3588" max="3588" width="15.28515625" style="1" customWidth="1"/>
    <col min="3589" max="3589" width="9.140625" style="1"/>
    <col min="3590" max="3590" width="11.7109375" style="1" customWidth="1"/>
    <col min="3591" max="3591" width="9.28515625" style="1" customWidth="1"/>
    <col min="3592" max="3592" width="10.140625" style="1" customWidth="1"/>
    <col min="3593" max="3840" width="9.140625" style="1"/>
    <col min="3841" max="3841" width="37.85546875" style="1" customWidth="1"/>
    <col min="3842" max="3842" width="14.28515625" style="1" customWidth="1"/>
    <col min="3843" max="3843" width="17.7109375" style="1" customWidth="1"/>
    <col min="3844" max="3844" width="15.28515625" style="1" customWidth="1"/>
    <col min="3845" max="3845" width="9.140625" style="1"/>
    <col min="3846" max="3846" width="11.7109375" style="1" customWidth="1"/>
    <col min="3847" max="3847" width="9.28515625" style="1" customWidth="1"/>
    <col min="3848" max="3848" width="10.140625" style="1" customWidth="1"/>
    <col min="3849" max="4096" width="9.140625" style="1"/>
    <col min="4097" max="4097" width="37.85546875" style="1" customWidth="1"/>
    <col min="4098" max="4098" width="14.28515625" style="1" customWidth="1"/>
    <col min="4099" max="4099" width="17.7109375" style="1" customWidth="1"/>
    <col min="4100" max="4100" width="15.28515625" style="1" customWidth="1"/>
    <col min="4101" max="4101" width="9.140625" style="1"/>
    <col min="4102" max="4102" width="11.7109375" style="1" customWidth="1"/>
    <col min="4103" max="4103" width="9.28515625" style="1" customWidth="1"/>
    <col min="4104" max="4104" width="10.140625" style="1" customWidth="1"/>
    <col min="4105" max="4352" width="9.140625" style="1"/>
    <col min="4353" max="4353" width="37.85546875" style="1" customWidth="1"/>
    <col min="4354" max="4354" width="14.28515625" style="1" customWidth="1"/>
    <col min="4355" max="4355" width="17.7109375" style="1" customWidth="1"/>
    <col min="4356" max="4356" width="15.28515625" style="1" customWidth="1"/>
    <col min="4357" max="4357" width="9.140625" style="1"/>
    <col min="4358" max="4358" width="11.7109375" style="1" customWidth="1"/>
    <col min="4359" max="4359" width="9.28515625" style="1" customWidth="1"/>
    <col min="4360" max="4360" width="10.140625" style="1" customWidth="1"/>
    <col min="4361" max="4608" width="9.140625" style="1"/>
    <col min="4609" max="4609" width="37.85546875" style="1" customWidth="1"/>
    <col min="4610" max="4610" width="14.28515625" style="1" customWidth="1"/>
    <col min="4611" max="4611" width="17.7109375" style="1" customWidth="1"/>
    <col min="4612" max="4612" width="15.28515625" style="1" customWidth="1"/>
    <col min="4613" max="4613" width="9.140625" style="1"/>
    <col min="4614" max="4614" width="11.7109375" style="1" customWidth="1"/>
    <col min="4615" max="4615" width="9.28515625" style="1" customWidth="1"/>
    <col min="4616" max="4616" width="10.140625" style="1" customWidth="1"/>
    <col min="4617" max="4864" width="9.140625" style="1"/>
    <col min="4865" max="4865" width="37.85546875" style="1" customWidth="1"/>
    <col min="4866" max="4866" width="14.28515625" style="1" customWidth="1"/>
    <col min="4867" max="4867" width="17.7109375" style="1" customWidth="1"/>
    <col min="4868" max="4868" width="15.28515625" style="1" customWidth="1"/>
    <col min="4869" max="4869" width="9.140625" style="1"/>
    <col min="4870" max="4870" width="11.7109375" style="1" customWidth="1"/>
    <col min="4871" max="4871" width="9.28515625" style="1" customWidth="1"/>
    <col min="4872" max="4872" width="10.140625" style="1" customWidth="1"/>
    <col min="4873" max="5120" width="9.140625" style="1"/>
    <col min="5121" max="5121" width="37.85546875" style="1" customWidth="1"/>
    <col min="5122" max="5122" width="14.28515625" style="1" customWidth="1"/>
    <col min="5123" max="5123" width="17.7109375" style="1" customWidth="1"/>
    <col min="5124" max="5124" width="15.28515625" style="1" customWidth="1"/>
    <col min="5125" max="5125" width="9.140625" style="1"/>
    <col min="5126" max="5126" width="11.7109375" style="1" customWidth="1"/>
    <col min="5127" max="5127" width="9.28515625" style="1" customWidth="1"/>
    <col min="5128" max="5128" width="10.140625" style="1" customWidth="1"/>
    <col min="5129" max="5376" width="9.140625" style="1"/>
    <col min="5377" max="5377" width="37.85546875" style="1" customWidth="1"/>
    <col min="5378" max="5378" width="14.28515625" style="1" customWidth="1"/>
    <col min="5379" max="5379" width="17.7109375" style="1" customWidth="1"/>
    <col min="5380" max="5380" width="15.28515625" style="1" customWidth="1"/>
    <col min="5381" max="5381" width="9.140625" style="1"/>
    <col min="5382" max="5382" width="11.7109375" style="1" customWidth="1"/>
    <col min="5383" max="5383" width="9.28515625" style="1" customWidth="1"/>
    <col min="5384" max="5384" width="10.140625" style="1" customWidth="1"/>
    <col min="5385" max="5632" width="9.140625" style="1"/>
    <col min="5633" max="5633" width="37.85546875" style="1" customWidth="1"/>
    <col min="5634" max="5634" width="14.28515625" style="1" customWidth="1"/>
    <col min="5635" max="5635" width="17.7109375" style="1" customWidth="1"/>
    <col min="5636" max="5636" width="15.28515625" style="1" customWidth="1"/>
    <col min="5637" max="5637" width="9.140625" style="1"/>
    <col min="5638" max="5638" width="11.7109375" style="1" customWidth="1"/>
    <col min="5639" max="5639" width="9.28515625" style="1" customWidth="1"/>
    <col min="5640" max="5640" width="10.140625" style="1" customWidth="1"/>
    <col min="5641" max="5888" width="9.140625" style="1"/>
    <col min="5889" max="5889" width="37.85546875" style="1" customWidth="1"/>
    <col min="5890" max="5890" width="14.28515625" style="1" customWidth="1"/>
    <col min="5891" max="5891" width="17.7109375" style="1" customWidth="1"/>
    <col min="5892" max="5892" width="15.28515625" style="1" customWidth="1"/>
    <col min="5893" max="5893" width="9.140625" style="1"/>
    <col min="5894" max="5894" width="11.7109375" style="1" customWidth="1"/>
    <col min="5895" max="5895" width="9.28515625" style="1" customWidth="1"/>
    <col min="5896" max="5896" width="10.140625" style="1" customWidth="1"/>
    <col min="5897" max="6144" width="9.140625" style="1"/>
    <col min="6145" max="6145" width="37.85546875" style="1" customWidth="1"/>
    <col min="6146" max="6146" width="14.28515625" style="1" customWidth="1"/>
    <col min="6147" max="6147" width="17.7109375" style="1" customWidth="1"/>
    <col min="6148" max="6148" width="15.28515625" style="1" customWidth="1"/>
    <col min="6149" max="6149" width="9.140625" style="1"/>
    <col min="6150" max="6150" width="11.7109375" style="1" customWidth="1"/>
    <col min="6151" max="6151" width="9.28515625" style="1" customWidth="1"/>
    <col min="6152" max="6152" width="10.140625" style="1" customWidth="1"/>
    <col min="6153" max="6400" width="9.140625" style="1"/>
    <col min="6401" max="6401" width="37.85546875" style="1" customWidth="1"/>
    <col min="6402" max="6402" width="14.28515625" style="1" customWidth="1"/>
    <col min="6403" max="6403" width="17.7109375" style="1" customWidth="1"/>
    <col min="6404" max="6404" width="15.28515625" style="1" customWidth="1"/>
    <col min="6405" max="6405" width="9.140625" style="1"/>
    <col min="6406" max="6406" width="11.7109375" style="1" customWidth="1"/>
    <col min="6407" max="6407" width="9.28515625" style="1" customWidth="1"/>
    <col min="6408" max="6408" width="10.140625" style="1" customWidth="1"/>
    <col min="6409" max="6656" width="9.140625" style="1"/>
    <col min="6657" max="6657" width="37.85546875" style="1" customWidth="1"/>
    <col min="6658" max="6658" width="14.28515625" style="1" customWidth="1"/>
    <col min="6659" max="6659" width="17.7109375" style="1" customWidth="1"/>
    <col min="6660" max="6660" width="15.28515625" style="1" customWidth="1"/>
    <col min="6661" max="6661" width="9.140625" style="1"/>
    <col min="6662" max="6662" width="11.7109375" style="1" customWidth="1"/>
    <col min="6663" max="6663" width="9.28515625" style="1" customWidth="1"/>
    <col min="6664" max="6664" width="10.140625" style="1" customWidth="1"/>
    <col min="6665" max="6912" width="9.140625" style="1"/>
    <col min="6913" max="6913" width="37.85546875" style="1" customWidth="1"/>
    <col min="6914" max="6914" width="14.28515625" style="1" customWidth="1"/>
    <col min="6915" max="6915" width="17.7109375" style="1" customWidth="1"/>
    <col min="6916" max="6916" width="15.28515625" style="1" customWidth="1"/>
    <col min="6917" max="6917" width="9.140625" style="1"/>
    <col min="6918" max="6918" width="11.7109375" style="1" customWidth="1"/>
    <col min="6919" max="6919" width="9.28515625" style="1" customWidth="1"/>
    <col min="6920" max="6920" width="10.140625" style="1" customWidth="1"/>
    <col min="6921" max="7168" width="9.140625" style="1"/>
    <col min="7169" max="7169" width="37.85546875" style="1" customWidth="1"/>
    <col min="7170" max="7170" width="14.28515625" style="1" customWidth="1"/>
    <col min="7171" max="7171" width="17.7109375" style="1" customWidth="1"/>
    <col min="7172" max="7172" width="15.28515625" style="1" customWidth="1"/>
    <col min="7173" max="7173" width="9.140625" style="1"/>
    <col min="7174" max="7174" width="11.7109375" style="1" customWidth="1"/>
    <col min="7175" max="7175" width="9.28515625" style="1" customWidth="1"/>
    <col min="7176" max="7176" width="10.140625" style="1" customWidth="1"/>
    <col min="7177" max="7424" width="9.140625" style="1"/>
    <col min="7425" max="7425" width="37.85546875" style="1" customWidth="1"/>
    <col min="7426" max="7426" width="14.28515625" style="1" customWidth="1"/>
    <col min="7427" max="7427" width="17.7109375" style="1" customWidth="1"/>
    <col min="7428" max="7428" width="15.28515625" style="1" customWidth="1"/>
    <col min="7429" max="7429" width="9.140625" style="1"/>
    <col min="7430" max="7430" width="11.7109375" style="1" customWidth="1"/>
    <col min="7431" max="7431" width="9.28515625" style="1" customWidth="1"/>
    <col min="7432" max="7432" width="10.140625" style="1" customWidth="1"/>
    <col min="7433" max="7680" width="9.140625" style="1"/>
    <col min="7681" max="7681" width="37.85546875" style="1" customWidth="1"/>
    <col min="7682" max="7682" width="14.28515625" style="1" customWidth="1"/>
    <col min="7683" max="7683" width="17.7109375" style="1" customWidth="1"/>
    <col min="7684" max="7684" width="15.28515625" style="1" customWidth="1"/>
    <col min="7685" max="7685" width="9.140625" style="1"/>
    <col min="7686" max="7686" width="11.7109375" style="1" customWidth="1"/>
    <col min="7687" max="7687" width="9.28515625" style="1" customWidth="1"/>
    <col min="7688" max="7688" width="10.140625" style="1" customWidth="1"/>
    <col min="7689" max="7936" width="9.140625" style="1"/>
    <col min="7937" max="7937" width="37.85546875" style="1" customWidth="1"/>
    <col min="7938" max="7938" width="14.28515625" style="1" customWidth="1"/>
    <col min="7939" max="7939" width="17.7109375" style="1" customWidth="1"/>
    <col min="7940" max="7940" width="15.28515625" style="1" customWidth="1"/>
    <col min="7941" max="7941" width="9.140625" style="1"/>
    <col min="7942" max="7942" width="11.7109375" style="1" customWidth="1"/>
    <col min="7943" max="7943" width="9.28515625" style="1" customWidth="1"/>
    <col min="7944" max="7944" width="10.140625" style="1" customWidth="1"/>
    <col min="7945" max="8192" width="9.140625" style="1"/>
    <col min="8193" max="8193" width="37.85546875" style="1" customWidth="1"/>
    <col min="8194" max="8194" width="14.28515625" style="1" customWidth="1"/>
    <col min="8195" max="8195" width="17.7109375" style="1" customWidth="1"/>
    <col min="8196" max="8196" width="15.28515625" style="1" customWidth="1"/>
    <col min="8197" max="8197" width="9.140625" style="1"/>
    <col min="8198" max="8198" width="11.7109375" style="1" customWidth="1"/>
    <col min="8199" max="8199" width="9.28515625" style="1" customWidth="1"/>
    <col min="8200" max="8200" width="10.140625" style="1" customWidth="1"/>
    <col min="8201" max="8448" width="9.140625" style="1"/>
    <col min="8449" max="8449" width="37.85546875" style="1" customWidth="1"/>
    <col min="8450" max="8450" width="14.28515625" style="1" customWidth="1"/>
    <col min="8451" max="8451" width="17.7109375" style="1" customWidth="1"/>
    <col min="8452" max="8452" width="15.28515625" style="1" customWidth="1"/>
    <col min="8453" max="8453" width="9.140625" style="1"/>
    <col min="8454" max="8454" width="11.7109375" style="1" customWidth="1"/>
    <col min="8455" max="8455" width="9.28515625" style="1" customWidth="1"/>
    <col min="8456" max="8456" width="10.140625" style="1" customWidth="1"/>
    <col min="8457" max="8704" width="9.140625" style="1"/>
    <col min="8705" max="8705" width="37.85546875" style="1" customWidth="1"/>
    <col min="8706" max="8706" width="14.28515625" style="1" customWidth="1"/>
    <col min="8707" max="8707" width="17.7109375" style="1" customWidth="1"/>
    <col min="8708" max="8708" width="15.28515625" style="1" customWidth="1"/>
    <col min="8709" max="8709" width="9.140625" style="1"/>
    <col min="8710" max="8710" width="11.7109375" style="1" customWidth="1"/>
    <col min="8711" max="8711" width="9.28515625" style="1" customWidth="1"/>
    <col min="8712" max="8712" width="10.140625" style="1" customWidth="1"/>
    <col min="8713" max="8960" width="9.140625" style="1"/>
    <col min="8961" max="8961" width="37.85546875" style="1" customWidth="1"/>
    <col min="8962" max="8962" width="14.28515625" style="1" customWidth="1"/>
    <col min="8963" max="8963" width="17.7109375" style="1" customWidth="1"/>
    <col min="8964" max="8964" width="15.28515625" style="1" customWidth="1"/>
    <col min="8965" max="8965" width="9.140625" style="1"/>
    <col min="8966" max="8966" width="11.7109375" style="1" customWidth="1"/>
    <col min="8967" max="8967" width="9.28515625" style="1" customWidth="1"/>
    <col min="8968" max="8968" width="10.140625" style="1" customWidth="1"/>
    <col min="8969" max="9216" width="9.140625" style="1"/>
    <col min="9217" max="9217" width="37.85546875" style="1" customWidth="1"/>
    <col min="9218" max="9218" width="14.28515625" style="1" customWidth="1"/>
    <col min="9219" max="9219" width="17.7109375" style="1" customWidth="1"/>
    <col min="9220" max="9220" width="15.28515625" style="1" customWidth="1"/>
    <col min="9221" max="9221" width="9.140625" style="1"/>
    <col min="9222" max="9222" width="11.7109375" style="1" customWidth="1"/>
    <col min="9223" max="9223" width="9.28515625" style="1" customWidth="1"/>
    <col min="9224" max="9224" width="10.140625" style="1" customWidth="1"/>
    <col min="9225" max="9472" width="9.140625" style="1"/>
    <col min="9473" max="9473" width="37.85546875" style="1" customWidth="1"/>
    <col min="9474" max="9474" width="14.28515625" style="1" customWidth="1"/>
    <col min="9475" max="9475" width="17.7109375" style="1" customWidth="1"/>
    <col min="9476" max="9476" width="15.28515625" style="1" customWidth="1"/>
    <col min="9477" max="9477" width="9.140625" style="1"/>
    <col min="9478" max="9478" width="11.7109375" style="1" customWidth="1"/>
    <col min="9479" max="9479" width="9.28515625" style="1" customWidth="1"/>
    <col min="9480" max="9480" width="10.140625" style="1" customWidth="1"/>
    <col min="9481" max="9728" width="9.140625" style="1"/>
    <col min="9729" max="9729" width="37.85546875" style="1" customWidth="1"/>
    <col min="9730" max="9730" width="14.28515625" style="1" customWidth="1"/>
    <col min="9731" max="9731" width="17.7109375" style="1" customWidth="1"/>
    <col min="9732" max="9732" width="15.28515625" style="1" customWidth="1"/>
    <col min="9733" max="9733" width="9.140625" style="1"/>
    <col min="9734" max="9734" width="11.7109375" style="1" customWidth="1"/>
    <col min="9735" max="9735" width="9.28515625" style="1" customWidth="1"/>
    <col min="9736" max="9736" width="10.140625" style="1" customWidth="1"/>
    <col min="9737" max="9984" width="9.140625" style="1"/>
    <col min="9985" max="9985" width="37.85546875" style="1" customWidth="1"/>
    <col min="9986" max="9986" width="14.28515625" style="1" customWidth="1"/>
    <col min="9987" max="9987" width="17.7109375" style="1" customWidth="1"/>
    <col min="9988" max="9988" width="15.28515625" style="1" customWidth="1"/>
    <col min="9989" max="9989" width="9.140625" style="1"/>
    <col min="9990" max="9990" width="11.7109375" style="1" customWidth="1"/>
    <col min="9991" max="9991" width="9.28515625" style="1" customWidth="1"/>
    <col min="9992" max="9992" width="10.140625" style="1" customWidth="1"/>
    <col min="9993" max="10240" width="9.140625" style="1"/>
    <col min="10241" max="10241" width="37.85546875" style="1" customWidth="1"/>
    <col min="10242" max="10242" width="14.28515625" style="1" customWidth="1"/>
    <col min="10243" max="10243" width="17.7109375" style="1" customWidth="1"/>
    <col min="10244" max="10244" width="15.28515625" style="1" customWidth="1"/>
    <col min="10245" max="10245" width="9.140625" style="1"/>
    <col min="10246" max="10246" width="11.7109375" style="1" customWidth="1"/>
    <col min="10247" max="10247" width="9.28515625" style="1" customWidth="1"/>
    <col min="10248" max="10248" width="10.140625" style="1" customWidth="1"/>
    <col min="10249" max="10496" width="9.140625" style="1"/>
    <col min="10497" max="10497" width="37.85546875" style="1" customWidth="1"/>
    <col min="10498" max="10498" width="14.28515625" style="1" customWidth="1"/>
    <col min="10499" max="10499" width="17.7109375" style="1" customWidth="1"/>
    <col min="10500" max="10500" width="15.28515625" style="1" customWidth="1"/>
    <col min="10501" max="10501" width="9.140625" style="1"/>
    <col min="10502" max="10502" width="11.7109375" style="1" customWidth="1"/>
    <col min="10503" max="10503" width="9.28515625" style="1" customWidth="1"/>
    <col min="10504" max="10504" width="10.140625" style="1" customWidth="1"/>
    <col min="10505" max="10752" width="9.140625" style="1"/>
    <col min="10753" max="10753" width="37.85546875" style="1" customWidth="1"/>
    <col min="10754" max="10754" width="14.28515625" style="1" customWidth="1"/>
    <col min="10755" max="10755" width="17.7109375" style="1" customWidth="1"/>
    <col min="10756" max="10756" width="15.28515625" style="1" customWidth="1"/>
    <col min="10757" max="10757" width="9.140625" style="1"/>
    <col min="10758" max="10758" width="11.7109375" style="1" customWidth="1"/>
    <col min="10759" max="10759" width="9.28515625" style="1" customWidth="1"/>
    <col min="10760" max="10760" width="10.140625" style="1" customWidth="1"/>
    <col min="10761" max="11008" width="9.140625" style="1"/>
    <col min="11009" max="11009" width="37.85546875" style="1" customWidth="1"/>
    <col min="11010" max="11010" width="14.28515625" style="1" customWidth="1"/>
    <col min="11011" max="11011" width="17.7109375" style="1" customWidth="1"/>
    <col min="11012" max="11012" width="15.28515625" style="1" customWidth="1"/>
    <col min="11013" max="11013" width="9.140625" style="1"/>
    <col min="11014" max="11014" width="11.7109375" style="1" customWidth="1"/>
    <col min="11015" max="11015" width="9.28515625" style="1" customWidth="1"/>
    <col min="11016" max="11016" width="10.140625" style="1" customWidth="1"/>
    <col min="11017" max="11264" width="9.140625" style="1"/>
    <col min="11265" max="11265" width="37.85546875" style="1" customWidth="1"/>
    <col min="11266" max="11266" width="14.28515625" style="1" customWidth="1"/>
    <col min="11267" max="11267" width="17.7109375" style="1" customWidth="1"/>
    <col min="11268" max="11268" width="15.28515625" style="1" customWidth="1"/>
    <col min="11269" max="11269" width="9.140625" style="1"/>
    <col min="11270" max="11270" width="11.7109375" style="1" customWidth="1"/>
    <col min="11271" max="11271" width="9.28515625" style="1" customWidth="1"/>
    <col min="11272" max="11272" width="10.140625" style="1" customWidth="1"/>
    <col min="11273" max="11520" width="9.140625" style="1"/>
    <col min="11521" max="11521" width="37.85546875" style="1" customWidth="1"/>
    <col min="11522" max="11522" width="14.28515625" style="1" customWidth="1"/>
    <col min="11523" max="11523" width="17.7109375" style="1" customWidth="1"/>
    <col min="11524" max="11524" width="15.28515625" style="1" customWidth="1"/>
    <col min="11525" max="11525" width="9.140625" style="1"/>
    <col min="11526" max="11526" width="11.7109375" style="1" customWidth="1"/>
    <col min="11527" max="11527" width="9.28515625" style="1" customWidth="1"/>
    <col min="11528" max="11528" width="10.140625" style="1" customWidth="1"/>
    <col min="11529" max="11776" width="9.140625" style="1"/>
    <col min="11777" max="11777" width="37.85546875" style="1" customWidth="1"/>
    <col min="11778" max="11778" width="14.28515625" style="1" customWidth="1"/>
    <col min="11779" max="11779" width="17.7109375" style="1" customWidth="1"/>
    <col min="11780" max="11780" width="15.28515625" style="1" customWidth="1"/>
    <col min="11781" max="11781" width="9.140625" style="1"/>
    <col min="11782" max="11782" width="11.7109375" style="1" customWidth="1"/>
    <col min="11783" max="11783" width="9.28515625" style="1" customWidth="1"/>
    <col min="11784" max="11784" width="10.140625" style="1" customWidth="1"/>
    <col min="11785" max="12032" width="9.140625" style="1"/>
    <col min="12033" max="12033" width="37.85546875" style="1" customWidth="1"/>
    <col min="12034" max="12034" width="14.28515625" style="1" customWidth="1"/>
    <col min="12035" max="12035" width="17.7109375" style="1" customWidth="1"/>
    <col min="12036" max="12036" width="15.28515625" style="1" customWidth="1"/>
    <col min="12037" max="12037" width="9.140625" style="1"/>
    <col min="12038" max="12038" width="11.7109375" style="1" customWidth="1"/>
    <col min="12039" max="12039" width="9.28515625" style="1" customWidth="1"/>
    <col min="12040" max="12040" width="10.140625" style="1" customWidth="1"/>
    <col min="12041" max="12288" width="9.140625" style="1"/>
    <col min="12289" max="12289" width="37.85546875" style="1" customWidth="1"/>
    <col min="12290" max="12290" width="14.28515625" style="1" customWidth="1"/>
    <col min="12291" max="12291" width="17.7109375" style="1" customWidth="1"/>
    <col min="12292" max="12292" width="15.28515625" style="1" customWidth="1"/>
    <col min="12293" max="12293" width="9.140625" style="1"/>
    <col min="12294" max="12294" width="11.7109375" style="1" customWidth="1"/>
    <col min="12295" max="12295" width="9.28515625" style="1" customWidth="1"/>
    <col min="12296" max="12296" width="10.140625" style="1" customWidth="1"/>
    <col min="12297" max="12544" width="9.140625" style="1"/>
    <col min="12545" max="12545" width="37.85546875" style="1" customWidth="1"/>
    <col min="12546" max="12546" width="14.28515625" style="1" customWidth="1"/>
    <col min="12547" max="12547" width="17.7109375" style="1" customWidth="1"/>
    <col min="12548" max="12548" width="15.28515625" style="1" customWidth="1"/>
    <col min="12549" max="12549" width="9.140625" style="1"/>
    <col min="12550" max="12550" width="11.7109375" style="1" customWidth="1"/>
    <col min="12551" max="12551" width="9.28515625" style="1" customWidth="1"/>
    <col min="12552" max="12552" width="10.140625" style="1" customWidth="1"/>
    <col min="12553" max="12800" width="9.140625" style="1"/>
    <col min="12801" max="12801" width="37.85546875" style="1" customWidth="1"/>
    <col min="12802" max="12802" width="14.28515625" style="1" customWidth="1"/>
    <col min="12803" max="12803" width="17.7109375" style="1" customWidth="1"/>
    <col min="12804" max="12804" width="15.28515625" style="1" customWidth="1"/>
    <col min="12805" max="12805" width="9.140625" style="1"/>
    <col min="12806" max="12806" width="11.7109375" style="1" customWidth="1"/>
    <col min="12807" max="12807" width="9.28515625" style="1" customWidth="1"/>
    <col min="12808" max="12808" width="10.140625" style="1" customWidth="1"/>
    <col min="12809" max="13056" width="9.140625" style="1"/>
    <col min="13057" max="13057" width="37.85546875" style="1" customWidth="1"/>
    <col min="13058" max="13058" width="14.28515625" style="1" customWidth="1"/>
    <col min="13059" max="13059" width="17.7109375" style="1" customWidth="1"/>
    <col min="13060" max="13060" width="15.28515625" style="1" customWidth="1"/>
    <col min="13061" max="13061" width="9.140625" style="1"/>
    <col min="13062" max="13062" width="11.7109375" style="1" customWidth="1"/>
    <col min="13063" max="13063" width="9.28515625" style="1" customWidth="1"/>
    <col min="13064" max="13064" width="10.140625" style="1" customWidth="1"/>
    <col min="13065" max="13312" width="9.140625" style="1"/>
    <col min="13313" max="13313" width="37.85546875" style="1" customWidth="1"/>
    <col min="13314" max="13314" width="14.28515625" style="1" customWidth="1"/>
    <col min="13315" max="13315" width="17.7109375" style="1" customWidth="1"/>
    <col min="13316" max="13316" width="15.28515625" style="1" customWidth="1"/>
    <col min="13317" max="13317" width="9.140625" style="1"/>
    <col min="13318" max="13318" width="11.7109375" style="1" customWidth="1"/>
    <col min="13319" max="13319" width="9.28515625" style="1" customWidth="1"/>
    <col min="13320" max="13320" width="10.140625" style="1" customWidth="1"/>
    <col min="13321" max="13568" width="9.140625" style="1"/>
    <col min="13569" max="13569" width="37.85546875" style="1" customWidth="1"/>
    <col min="13570" max="13570" width="14.28515625" style="1" customWidth="1"/>
    <col min="13571" max="13571" width="17.7109375" style="1" customWidth="1"/>
    <col min="13572" max="13572" width="15.28515625" style="1" customWidth="1"/>
    <col min="13573" max="13573" width="9.140625" style="1"/>
    <col min="13574" max="13574" width="11.7109375" style="1" customWidth="1"/>
    <col min="13575" max="13575" width="9.28515625" style="1" customWidth="1"/>
    <col min="13576" max="13576" width="10.140625" style="1" customWidth="1"/>
    <col min="13577" max="13824" width="9.140625" style="1"/>
    <col min="13825" max="13825" width="37.85546875" style="1" customWidth="1"/>
    <col min="13826" max="13826" width="14.28515625" style="1" customWidth="1"/>
    <col min="13827" max="13827" width="17.7109375" style="1" customWidth="1"/>
    <col min="13828" max="13828" width="15.28515625" style="1" customWidth="1"/>
    <col min="13829" max="13829" width="9.140625" style="1"/>
    <col min="13830" max="13830" width="11.7109375" style="1" customWidth="1"/>
    <col min="13831" max="13831" width="9.28515625" style="1" customWidth="1"/>
    <col min="13832" max="13832" width="10.140625" style="1" customWidth="1"/>
    <col min="13833" max="14080" width="9.140625" style="1"/>
    <col min="14081" max="14081" width="37.85546875" style="1" customWidth="1"/>
    <col min="14082" max="14082" width="14.28515625" style="1" customWidth="1"/>
    <col min="14083" max="14083" width="17.7109375" style="1" customWidth="1"/>
    <col min="14084" max="14084" width="15.28515625" style="1" customWidth="1"/>
    <col min="14085" max="14085" width="9.140625" style="1"/>
    <col min="14086" max="14086" width="11.7109375" style="1" customWidth="1"/>
    <col min="14087" max="14087" width="9.28515625" style="1" customWidth="1"/>
    <col min="14088" max="14088" width="10.140625" style="1" customWidth="1"/>
    <col min="14089" max="14336" width="9.140625" style="1"/>
    <col min="14337" max="14337" width="37.85546875" style="1" customWidth="1"/>
    <col min="14338" max="14338" width="14.28515625" style="1" customWidth="1"/>
    <col min="14339" max="14339" width="17.7109375" style="1" customWidth="1"/>
    <col min="14340" max="14340" width="15.28515625" style="1" customWidth="1"/>
    <col min="14341" max="14341" width="9.140625" style="1"/>
    <col min="14342" max="14342" width="11.7109375" style="1" customWidth="1"/>
    <col min="14343" max="14343" width="9.28515625" style="1" customWidth="1"/>
    <col min="14344" max="14344" width="10.140625" style="1" customWidth="1"/>
    <col min="14345" max="14592" width="9.140625" style="1"/>
    <col min="14593" max="14593" width="37.85546875" style="1" customWidth="1"/>
    <col min="14594" max="14594" width="14.28515625" style="1" customWidth="1"/>
    <col min="14595" max="14595" width="17.7109375" style="1" customWidth="1"/>
    <col min="14596" max="14596" width="15.28515625" style="1" customWidth="1"/>
    <col min="14597" max="14597" width="9.140625" style="1"/>
    <col min="14598" max="14598" width="11.7109375" style="1" customWidth="1"/>
    <col min="14599" max="14599" width="9.28515625" style="1" customWidth="1"/>
    <col min="14600" max="14600" width="10.140625" style="1" customWidth="1"/>
    <col min="14601" max="14848" width="9.140625" style="1"/>
    <col min="14849" max="14849" width="37.85546875" style="1" customWidth="1"/>
    <col min="14850" max="14850" width="14.28515625" style="1" customWidth="1"/>
    <col min="14851" max="14851" width="17.7109375" style="1" customWidth="1"/>
    <col min="14852" max="14852" width="15.28515625" style="1" customWidth="1"/>
    <col min="14853" max="14853" width="9.140625" style="1"/>
    <col min="14854" max="14854" width="11.7109375" style="1" customWidth="1"/>
    <col min="14855" max="14855" width="9.28515625" style="1" customWidth="1"/>
    <col min="14856" max="14856" width="10.140625" style="1" customWidth="1"/>
    <col min="14857" max="15104" width="9.140625" style="1"/>
    <col min="15105" max="15105" width="37.85546875" style="1" customWidth="1"/>
    <col min="15106" max="15106" width="14.28515625" style="1" customWidth="1"/>
    <col min="15107" max="15107" width="17.7109375" style="1" customWidth="1"/>
    <col min="15108" max="15108" width="15.28515625" style="1" customWidth="1"/>
    <col min="15109" max="15109" width="9.140625" style="1"/>
    <col min="15110" max="15110" width="11.7109375" style="1" customWidth="1"/>
    <col min="15111" max="15111" width="9.28515625" style="1" customWidth="1"/>
    <col min="15112" max="15112" width="10.140625" style="1" customWidth="1"/>
    <col min="15113" max="15360" width="9.140625" style="1"/>
    <col min="15361" max="15361" width="37.85546875" style="1" customWidth="1"/>
    <col min="15362" max="15362" width="14.28515625" style="1" customWidth="1"/>
    <col min="15363" max="15363" width="17.7109375" style="1" customWidth="1"/>
    <col min="15364" max="15364" width="15.28515625" style="1" customWidth="1"/>
    <col min="15365" max="15365" width="9.140625" style="1"/>
    <col min="15366" max="15366" width="11.7109375" style="1" customWidth="1"/>
    <col min="15367" max="15367" width="9.28515625" style="1" customWidth="1"/>
    <col min="15368" max="15368" width="10.140625" style="1" customWidth="1"/>
    <col min="15369" max="15616" width="9.140625" style="1"/>
    <col min="15617" max="15617" width="37.85546875" style="1" customWidth="1"/>
    <col min="15618" max="15618" width="14.28515625" style="1" customWidth="1"/>
    <col min="15619" max="15619" width="17.7109375" style="1" customWidth="1"/>
    <col min="15620" max="15620" width="15.28515625" style="1" customWidth="1"/>
    <col min="15621" max="15621" width="9.140625" style="1"/>
    <col min="15622" max="15622" width="11.7109375" style="1" customWidth="1"/>
    <col min="15623" max="15623" width="9.28515625" style="1" customWidth="1"/>
    <col min="15624" max="15624" width="10.140625" style="1" customWidth="1"/>
    <col min="15625" max="15872" width="9.140625" style="1"/>
    <col min="15873" max="15873" width="37.85546875" style="1" customWidth="1"/>
    <col min="15874" max="15874" width="14.28515625" style="1" customWidth="1"/>
    <col min="15875" max="15875" width="17.7109375" style="1" customWidth="1"/>
    <col min="15876" max="15876" width="15.28515625" style="1" customWidth="1"/>
    <col min="15877" max="15877" width="9.140625" style="1"/>
    <col min="15878" max="15878" width="11.7109375" style="1" customWidth="1"/>
    <col min="15879" max="15879" width="9.28515625" style="1" customWidth="1"/>
    <col min="15880" max="15880" width="10.140625" style="1" customWidth="1"/>
    <col min="15881" max="16128" width="9.140625" style="1"/>
    <col min="16129" max="16129" width="37.85546875" style="1" customWidth="1"/>
    <col min="16130" max="16130" width="14.28515625" style="1" customWidth="1"/>
    <col min="16131" max="16131" width="17.7109375" style="1" customWidth="1"/>
    <col min="16132" max="16132" width="15.28515625" style="1" customWidth="1"/>
    <col min="16133" max="16133" width="9.140625" style="1"/>
    <col min="16134" max="16134" width="11.7109375" style="1" customWidth="1"/>
    <col min="16135" max="16135" width="9.28515625" style="1" customWidth="1"/>
    <col min="16136" max="16136" width="10.140625" style="1" customWidth="1"/>
    <col min="16137" max="16384" width="9.140625" style="1"/>
  </cols>
  <sheetData>
    <row r="1" spans="1:8" ht="19.899999999999999" customHeight="1" x14ac:dyDescent="0.25">
      <c r="A1" s="293" t="s">
        <v>365</v>
      </c>
      <c r="B1" s="294"/>
      <c r="C1" s="294"/>
      <c r="D1" s="294"/>
      <c r="E1" s="294"/>
      <c r="F1" s="294"/>
      <c r="G1" s="294"/>
      <c r="H1" s="295"/>
    </row>
    <row r="2" spans="1:8" ht="19.899999999999999" customHeight="1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</row>
    <row r="3" spans="1:8" ht="34.15" customHeight="1" x14ac:dyDescent="0.25">
      <c r="A3" s="2" t="s">
        <v>0</v>
      </c>
      <c r="B3" s="2" t="s">
        <v>1</v>
      </c>
      <c r="C3" s="2" t="s">
        <v>2</v>
      </c>
      <c r="D3" s="134" t="s">
        <v>294</v>
      </c>
      <c r="E3" s="135" t="s">
        <v>291</v>
      </c>
      <c r="F3" s="136" t="s">
        <v>290</v>
      </c>
      <c r="G3" s="161">
        <f>ОГЛАВЛЕНИЕ!C30</f>
        <v>0</v>
      </c>
      <c r="H3" s="138"/>
    </row>
    <row r="4" spans="1:8" ht="19.899999999999999" customHeight="1" x14ac:dyDescent="0.25">
      <c r="A4" s="36" t="s">
        <v>366</v>
      </c>
      <c r="B4" s="75"/>
      <c r="C4" s="117" t="s">
        <v>367</v>
      </c>
      <c r="D4" s="265">
        <v>5761</v>
      </c>
      <c r="E4" s="115">
        <f>D4-D4/100*G3</f>
        <v>5761</v>
      </c>
      <c r="F4" s="9"/>
      <c r="G4" s="8"/>
      <c r="H4" s="76"/>
    </row>
    <row r="5" spans="1:8" ht="19.899999999999999" customHeight="1" x14ac:dyDescent="0.25">
      <c r="A5" s="36" t="s">
        <v>368</v>
      </c>
      <c r="B5" s="75"/>
      <c r="C5" s="117" t="s">
        <v>369</v>
      </c>
      <c r="D5" s="265">
        <v>13189</v>
      </c>
      <c r="E5" s="115">
        <f>D5-D5/100*G3</f>
        <v>13189</v>
      </c>
      <c r="F5" s="9"/>
      <c r="G5" s="8"/>
      <c r="H5" s="76"/>
    </row>
    <row r="6" spans="1:8" ht="19.899999999999999" customHeight="1" x14ac:dyDescent="0.25">
      <c r="A6" s="36" t="s">
        <v>386</v>
      </c>
      <c r="B6" s="75"/>
      <c r="C6" s="117" t="s">
        <v>370</v>
      </c>
      <c r="D6" s="265">
        <v>17340</v>
      </c>
      <c r="E6" s="115">
        <f>D6-D6/100*G3</f>
        <v>17340</v>
      </c>
      <c r="F6" s="9"/>
      <c r="G6" s="8"/>
      <c r="H6" s="76"/>
    </row>
    <row r="7" spans="1:8" ht="19.899999999999999" customHeight="1" x14ac:dyDescent="0.25">
      <c r="A7" s="36" t="s">
        <v>371</v>
      </c>
      <c r="B7" s="75"/>
      <c r="C7" s="117" t="s">
        <v>369</v>
      </c>
      <c r="D7" s="265">
        <v>8194</v>
      </c>
      <c r="E7" s="115">
        <f>D7-D7/100*G3</f>
        <v>8194</v>
      </c>
      <c r="F7" s="9"/>
      <c r="G7" s="8"/>
      <c r="H7" s="76"/>
    </row>
    <row r="8" spans="1:8" ht="19.899999999999999" customHeight="1" x14ac:dyDescent="0.25">
      <c r="A8" s="36" t="s">
        <v>281</v>
      </c>
      <c r="B8" s="75" t="s">
        <v>4</v>
      </c>
      <c r="C8" s="117"/>
      <c r="D8" s="265">
        <v>269</v>
      </c>
      <c r="E8" s="115">
        <f>D8-D8/100*G3</f>
        <v>269</v>
      </c>
      <c r="F8" s="9"/>
      <c r="G8" s="8"/>
      <c r="H8" s="76"/>
    </row>
    <row r="9" spans="1:8" ht="19.899999999999999" customHeight="1" x14ac:dyDescent="0.25">
      <c r="A9" s="36" t="s">
        <v>282</v>
      </c>
      <c r="B9" s="75" t="s">
        <v>4</v>
      </c>
      <c r="C9" s="117"/>
      <c r="D9" s="265">
        <v>206</v>
      </c>
      <c r="E9" s="115">
        <f>D9-D9/100*G3</f>
        <v>206</v>
      </c>
      <c r="F9" s="9"/>
      <c r="G9" s="8"/>
      <c r="H9" s="76"/>
    </row>
    <row r="10" spans="1:8" ht="15.75" x14ac:dyDescent="0.25">
      <c r="A10" s="77" t="s">
        <v>283</v>
      </c>
      <c r="B10" s="78" t="s">
        <v>4</v>
      </c>
      <c r="C10" s="133"/>
      <c r="D10" s="265">
        <v>101</v>
      </c>
      <c r="E10" s="115">
        <f>D10-D10/100*G3</f>
        <v>101</v>
      </c>
      <c r="F10" s="9"/>
      <c r="G10" s="8"/>
      <c r="H10" s="76"/>
    </row>
    <row r="11" spans="1:8" x14ac:dyDescent="0.25">
      <c r="A11" s="367"/>
      <c r="B11" s="367"/>
      <c r="C11" s="369"/>
      <c r="D11" s="369"/>
      <c r="E11" s="367"/>
      <c r="F11" s="367"/>
      <c r="G11" s="369"/>
      <c r="H11" s="369"/>
    </row>
    <row r="12" spans="1:8" x14ac:dyDescent="0.25">
      <c r="A12" s="367"/>
      <c r="B12" s="367"/>
      <c r="C12" s="367"/>
      <c r="D12" s="367"/>
      <c r="E12" s="367"/>
      <c r="F12" s="367"/>
      <c r="G12" s="367"/>
      <c r="H12" s="367"/>
    </row>
    <row r="13" spans="1:8" x14ac:dyDescent="0.25">
      <c r="A13" s="367"/>
      <c r="B13" s="367"/>
      <c r="C13" s="367"/>
      <c r="D13" s="367"/>
      <c r="E13" s="367"/>
      <c r="F13" s="367"/>
      <c r="G13" s="367"/>
      <c r="H13" s="367"/>
    </row>
    <row r="14" spans="1:8" ht="27" customHeight="1" x14ac:dyDescent="0.25">
      <c r="A14" s="367"/>
      <c r="B14" s="367"/>
      <c r="C14" s="367"/>
      <c r="D14" s="367"/>
      <c r="E14" s="367"/>
      <c r="F14" s="367"/>
      <c r="G14" s="367"/>
      <c r="H14" s="367"/>
    </row>
    <row r="15" spans="1:8" ht="27" customHeight="1" x14ac:dyDescent="0.25">
      <c r="A15" s="367"/>
      <c r="B15" s="367"/>
      <c r="C15" s="367"/>
      <c r="D15" s="367"/>
      <c r="E15" s="367"/>
      <c r="F15" s="367"/>
      <c r="G15" s="367"/>
      <c r="H15" s="367"/>
    </row>
    <row r="16" spans="1:8" x14ac:dyDescent="0.25">
      <c r="A16" s="367"/>
      <c r="B16" s="367"/>
      <c r="C16" s="367"/>
      <c r="D16" s="367"/>
      <c r="E16" s="367"/>
      <c r="F16" s="367"/>
      <c r="G16" s="367"/>
      <c r="H16" s="367"/>
    </row>
    <row r="17" spans="1:8" ht="30" customHeight="1" x14ac:dyDescent="0.25">
      <c r="A17" s="367"/>
      <c r="B17" s="367"/>
      <c r="C17" s="367"/>
      <c r="D17" s="52"/>
      <c r="E17" s="472"/>
      <c r="F17" s="472"/>
      <c r="G17" s="367"/>
      <c r="H17" s="367"/>
    </row>
    <row r="18" spans="1:8" x14ac:dyDescent="0.25">
      <c r="A18" s="367"/>
      <c r="B18" s="367"/>
      <c r="C18" s="367"/>
      <c r="D18" s="367"/>
      <c r="E18" s="367"/>
      <c r="F18" s="367"/>
      <c r="G18" s="472" t="s">
        <v>284</v>
      </c>
      <c r="H18" s="472"/>
    </row>
    <row r="19" spans="1:8" x14ac:dyDescent="0.25">
      <c r="A19" s="367"/>
      <c r="B19" s="367"/>
      <c r="C19" s="367"/>
      <c r="D19" s="367"/>
      <c r="E19" s="367"/>
      <c r="F19" s="367"/>
      <c r="G19" s="395"/>
      <c r="H19" s="395"/>
    </row>
    <row r="20" spans="1:8" x14ac:dyDescent="0.25">
      <c r="A20" s="367"/>
      <c r="B20" s="367"/>
      <c r="C20" s="367"/>
      <c r="D20" s="367"/>
      <c r="E20" s="367"/>
      <c r="F20" s="367"/>
      <c r="G20" s="395"/>
      <c r="H20" s="395"/>
    </row>
    <row r="21" spans="1:8" x14ac:dyDescent="0.25">
      <c r="A21" s="367"/>
      <c r="B21" s="367"/>
      <c r="C21" s="367"/>
      <c r="D21" s="367"/>
      <c r="E21" s="367"/>
      <c r="F21" s="367"/>
      <c r="G21" s="395"/>
      <c r="H21" s="395"/>
    </row>
    <row r="22" spans="1:8" ht="28.15" customHeight="1" x14ac:dyDescent="0.25">
      <c r="A22" s="367"/>
      <c r="B22" s="367"/>
      <c r="C22" s="367"/>
      <c r="D22" s="367"/>
      <c r="E22" s="367"/>
      <c r="F22" s="367"/>
      <c r="G22" s="395"/>
      <c r="H22" s="395"/>
    </row>
    <row r="23" spans="1:8" ht="27" customHeight="1" x14ac:dyDescent="0.25">
      <c r="A23" s="367"/>
      <c r="B23" s="367"/>
      <c r="C23" s="367"/>
      <c r="D23" s="367"/>
      <c r="E23" s="367"/>
      <c r="F23" s="367"/>
      <c r="G23" s="395"/>
      <c r="H23" s="395"/>
    </row>
    <row r="24" spans="1:8" x14ac:dyDescent="0.25">
      <c r="A24" s="367"/>
      <c r="B24" s="367"/>
      <c r="C24" s="367"/>
      <c r="D24" s="367"/>
      <c r="E24" s="367"/>
      <c r="F24" s="367"/>
      <c r="G24" s="395"/>
      <c r="H24" s="395"/>
    </row>
    <row r="25" spans="1:8" ht="32.25" customHeight="1" x14ac:dyDescent="0.25">
      <c r="A25" s="367"/>
      <c r="B25" s="367"/>
      <c r="C25" s="367"/>
      <c r="D25" s="367"/>
      <c r="E25" s="367"/>
      <c r="F25" s="367"/>
      <c r="G25" s="395"/>
      <c r="H25" s="395"/>
    </row>
    <row r="26" spans="1:8" x14ac:dyDescent="0.25">
      <c r="A26" s="36" t="s">
        <v>366</v>
      </c>
      <c r="B26" s="507" t="s">
        <v>368</v>
      </c>
      <c r="C26" s="507"/>
      <c r="D26" s="55"/>
      <c r="E26" s="472" t="s">
        <v>285</v>
      </c>
      <c r="F26" s="472"/>
      <c r="G26" s="472" t="s">
        <v>286</v>
      </c>
      <c r="H26" s="472"/>
    </row>
    <row r="27" spans="1:8" x14ac:dyDescent="0.25">
      <c r="A27" s="367"/>
      <c r="B27" s="309"/>
      <c r="C27" s="309"/>
      <c r="D27" s="367"/>
      <c r="E27" s="309"/>
      <c r="F27" s="309"/>
    </row>
    <row r="28" spans="1:8" x14ac:dyDescent="0.25">
      <c r="A28" s="309"/>
      <c r="B28" s="309"/>
      <c r="C28" s="309"/>
      <c r="D28" s="309"/>
      <c r="E28" s="309"/>
      <c r="F28" s="309"/>
    </row>
    <row r="29" spans="1:8" x14ac:dyDescent="0.25">
      <c r="A29" s="309"/>
      <c r="B29" s="309"/>
      <c r="C29" s="309"/>
      <c r="D29" s="309"/>
      <c r="E29" s="309"/>
      <c r="F29" s="309"/>
    </row>
    <row r="30" spans="1:8" x14ac:dyDescent="0.25">
      <c r="A30" s="309"/>
      <c r="B30" s="309"/>
      <c r="C30" s="309"/>
      <c r="D30" s="309"/>
      <c r="E30" s="309"/>
      <c r="F30" s="309"/>
    </row>
    <row r="31" spans="1:8" x14ac:dyDescent="0.25">
      <c r="A31" s="309"/>
      <c r="B31" s="309"/>
      <c r="C31" s="309"/>
      <c r="D31" s="309"/>
      <c r="E31" s="309"/>
      <c r="F31" s="309"/>
    </row>
    <row r="32" spans="1:8" x14ac:dyDescent="0.25">
      <c r="A32" s="309"/>
      <c r="B32" s="309"/>
      <c r="C32" s="309"/>
      <c r="D32" s="309"/>
      <c r="E32" s="309"/>
      <c r="F32" s="309"/>
    </row>
    <row r="33" spans="1:6" x14ac:dyDescent="0.25">
      <c r="A33" s="309"/>
      <c r="B33" s="309"/>
      <c r="C33" s="309"/>
      <c r="D33" s="309"/>
      <c r="E33" s="309"/>
      <c r="F33" s="309"/>
    </row>
    <row r="34" spans="1:6" x14ac:dyDescent="0.25">
      <c r="A34" s="309"/>
      <c r="B34" s="309"/>
      <c r="C34" s="309"/>
      <c r="D34" s="309"/>
      <c r="E34" s="309"/>
      <c r="F34" s="309"/>
    </row>
    <row r="35" spans="1:6" x14ac:dyDescent="0.25">
      <c r="A35" s="309"/>
      <c r="B35" s="309"/>
      <c r="C35" s="309"/>
      <c r="D35" s="309"/>
      <c r="E35" s="309"/>
      <c r="F35" s="309"/>
    </row>
    <row r="36" spans="1:6" x14ac:dyDescent="0.25">
      <c r="A36" s="309"/>
      <c r="B36" s="309"/>
      <c r="C36" s="309"/>
      <c r="D36" s="309"/>
      <c r="E36" s="309"/>
      <c r="F36" s="309"/>
    </row>
    <row r="37" spans="1:6" x14ac:dyDescent="0.25">
      <c r="A37" s="309"/>
      <c r="B37" s="309"/>
      <c r="C37" s="309"/>
      <c r="D37" s="309"/>
      <c r="E37" s="309"/>
      <c r="F37" s="309"/>
    </row>
    <row r="38" spans="1:6" x14ac:dyDescent="0.25">
      <c r="A38" s="309"/>
      <c r="B38" s="309"/>
      <c r="C38" s="309"/>
      <c r="D38" s="309"/>
      <c r="E38" s="309"/>
      <c r="F38" s="309"/>
    </row>
    <row r="39" spans="1:6" x14ac:dyDescent="0.25">
      <c r="A39" s="309"/>
      <c r="B39" s="309"/>
      <c r="C39" s="309"/>
      <c r="D39" s="309"/>
      <c r="E39" s="309"/>
      <c r="F39" s="309"/>
    </row>
    <row r="40" spans="1:6" x14ac:dyDescent="0.25">
      <c r="A40" s="309"/>
      <c r="B40" s="309"/>
      <c r="C40" s="309"/>
      <c r="D40" s="309"/>
      <c r="E40" s="309"/>
      <c r="F40" s="309"/>
    </row>
    <row r="41" spans="1:6" x14ac:dyDescent="0.25">
      <c r="A41" s="309"/>
      <c r="B41" s="309"/>
      <c r="C41" s="309"/>
      <c r="D41" s="309"/>
      <c r="E41" s="309"/>
      <c r="F41" s="309"/>
    </row>
    <row r="42" spans="1:6" x14ac:dyDescent="0.25">
      <c r="A42" s="309"/>
      <c r="B42" s="309"/>
      <c r="C42" s="309"/>
      <c r="D42" s="309"/>
      <c r="E42" s="309"/>
      <c r="F42" s="309"/>
    </row>
    <row r="43" spans="1:6" x14ac:dyDescent="0.25">
      <c r="A43" s="309"/>
      <c r="B43" s="309"/>
      <c r="C43" s="309"/>
      <c r="D43" s="309"/>
      <c r="E43" s="309"/>
      <c r="F43" s="309"/>
    </row>
    <row r="44" spans="1:6" x14ac:dyDescent="0.25">
      <c r="A44" s="309"/>
      <c r="B44" s="309"/>
      <c r="C44" s="309"/>
      <c r="D44" s="309"/>
      <c r="E44" s="309"/>
      <c r="F44" s="309"/>
    </row>
    <row r="45" spans="1:6" x14ac:dyDescent="0.25">
      <c r="A45" s="367" t="s">
        <v>373</v>
      </c>
      <c r="B45" s="309"/>
      <c r="C45" s="309"/>
      <c r="D45" s="367" t="s">
        <v>372</v>
      </c>
      <c r="E45" s="309"/>
      <c r="F45" s="309"/>
    </row>
  </sheetData>
  <mergeCells count="20">
    <mergeCell ref="A27:C44"/>
    <mergeCell ref="A45:C45"/>
    <mergeCell ref="B26:C26"/>
    <mergeCell ref="E26:F26"/>
    <mergeCell ref="G26:H26"/>
    <mergeCell ref="D27:F44"/>
    <mergeCell ref="D45:F45"/>
    <mergeCell ref="A1:H1"/>
    <mergeCell ref="A2:F2"/>
    <mergeCell ref="G2:H2"/>
    <mergeCell ref="A11:A25"/>
    <mergeCell ref="B11:C25"/>
    <mergeCell ref="D11:D16"/>
    <mergeCell ref="E11:F16"/>
    <mergeCell ref="G11:H17"/>
    <mergeCell ref="E17:F17"/>
    <mergeCell ref="D18:D25"/>
    <mergeCell ref="E18:F25"/>
    <mergeCell ref="G18:H18"/>
    <mergeCell ref="G19:H25"/>
  </mergeCells>
  <pageMargins left="0.7" right="0.7" top="0.75" bottom="0.75" header="0.3" footer="0.3"/>
  <pageSetup paperSize="9" scale="61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4"/>
  <sheetViews>
    <sheetView zoomScale="70" zoomScaleNormal="70" workbookViewId="0">
      <selection activeCell="D4" sqref="D4:D8"/>
    </sheetView>
  </sheetViews>
  <sheetFormatPr defaultRowHeight="15" x14ac:dyDescent="0.25"/>
  <cols>
    <col min="1" max="1" width="37.85546875" style="1" customWidth="1"/>
    <col min="2" max="2" width="14.28515625" style="1" customWidth="1"/>
    <col min="3" max="3" width="17.7109375" style="1" customWidth="1"/>
    <col min="4" max="4" width="29.42578125" style="1" customWidth="1"/>
    <col min="5" max="5" width="26.5703125" style="1" customWidth="1"/>
    <col min="6" max="6" width="11.7109375" style="1" customWidth="1"/>
    <col min="7" max="7" width="9.28515625" style="1" customWidth="1"/>
    <col min="8" max="8" width="10.140625" style="1" customWidth="1"/>
    <col min="9" max="9" width="9.140625" style="1"/>
    <col min="10" max="10" width="12.5703125" style="1" customWidth="1"/>
    <col min="11" max="256" width="9.140625" style="1"/>
    <col min="257" max="257" width="37.85546875" style="1" customWidth="1"/>
    <col min="258" max="258" width="14.28515625" style="1" customWidth="1"/>
    <col min="259" max="259" width="17.7109375" style="1" customWidth="1"/>
    <col min="260" max="260" width="15.28515625" style="1" customWidth="1"/>
    <col min="261" max="261" width="9.140625" style="1"/>
    <col min="262" max="262" width="11.7109375" style="1" customWidth="1"/>
    <col min="263" max="263" width="9.28515625" style="1" customWidth="1"/>
    <col min="264" max="264" width="10.140625" style="1" customWidth="1"/>
    <col min="265" max="512" width="9.140625" style="1"/>
    <col min="513" max="513" width="37.85546875" style="1" customWidth="1"/>
    <col min="514" max="514" width="14.28515625" style="1" customWidth="1"/>
    <col min="515" max="515" width="17.7109375" style="1" customWidth="1"/>
    <col min="516" max="516" width="15.28515625" style="1" customWidth="1"/>
    <col min="517" max="517" width="9.140625" style="1"/>
    <col min="518" max="518" width="11.7109375" style="1" customWidth="1"/>
    <col min="519" max="519" width="9.28515625" style="1" customWidth="1"/>
    <col min="520" max="520" width="10.140625" style="1" customWidth="1"/>
    <col min="521" max="768" width="9.140625" style="1"/>
    <col min="769" max="769" width="37.85546875" style="1" customWidth="1"/>
    <col min="770" max="770" width="14.28515625" style="1" customWidth="1"/>
    <col min="771" max="771" width="17.7109375" style="1" customWidth="1"/>
    <col min="772" max="772" width="15.28515625" style="1" customWidth="1"/>
    <col min="773" max="773" width="9.140625" style="1"/>
    <col min="774" max="774" width="11.7109375" style="1" customWidth="1"/>
    <col min="775" max="775" width="9.28515625" style="1" customWidth="1"/>
    <col min="776" max="776" width="10.140625" style="1" customWidth="1"/>
    <col min="777" max="1024" width="9.140625" style="1"/>
    <col min="1025" max="1025" width="37.85546875" style="1" customWidth="1"/>
    <col min="1026" max="1026" width="14.28515625" style="1" customWidth="1"/>
    <col min="1027" max="1027" width="17.7109375" style="1" customWidth="1"/>
    <col min="1028" max="1028" width="15.28515625" style="1" customWidth="1"/>
    <col min="1029" max="1029" width="9.140625" style="1"/>
    <col min="1030" max="1030" width="11.7109375" style="1" customWidth="1"/>
    <col min="1031" max="1031" width="9.28515625" style="1" customWidth="1"/>
    <col min="1032" max="1032" width="10.140625" style="1" customWidth="1"/>
    <col min="1033" max="1280" width="9.140625" style="1"/>
    <col min="1281" max="1281" width="37.85546875" style="1" customWidth="1"/>
    <col min="1282" max="1282" width="14.28515625" style="1" customWidth="1"/>
    <col min="1283" max="1283" width="17.7109375" style="1" customWidth="1"/>
    <col min="1284" max="1284" width="15.28515625" style="1" customWidth="1"/>
    <col min="1285" max="1285" width="9.140625" style="1"/>
    <col min="1286" max="1286" width="11.7109375" style="1" customWidth="1"/>
    <col min="1287" max="1287" width="9.28515625" style="1" customWidth="1"/>
    <col min="1288" max="1288" width="10.140625" style="1" customWidth="1"/>
    <col min="1289" max="1536" width="9.140625" style="1"/>
    <col min="1537" max="1537" width="37.85546875" style="1" customWidth="1"/>
    <col min="1538" max="1538" width="14.28515625" style="1" customWidth="1"/>
    <col min="1539" max="1539" width="17.7109375" style="1" customWidth="1"/>
    <col min="1540" max="1540" width="15.28515625" style="1" customWidth="1"/>
    <col min="1541" max="1541" width="9.140625" style="1"/>
    <col min="1542" max="1542" width="11.7109375" style="1" customWidth="1"/>
    <col min="1543" max="1543" width="9.28515625" style="1" customWidth="1"/>
    <col min="1544" max="1544" width="10.140625" style="1" customWidth="1"/>
    <col min="1545" max="1792" width="9.140625" style="1"/>
    <col min="1793" max="1793" width="37.85546875" style="1" customWidth="1"/>
    <col min="1794" max="1794" width="14.28515625" style="1" customWidth="1"/>
    <col min="1795" max="1795" width="17.7109375" style="1" customWidth="1"/>
    <col min="1796" max="1796" width="15.28515625" style="1" customWidth="1"/>
    <col min="1797" max="1797" width="9.140625" style="1"/>
    <col min="1798" max="1798" width="11.7109375" style="1" customWidth="1"/>
    <col min="1799" max="1799" width="9.28515625" style="1" customWidth="1"/>
    <col min="1800" max="1800" width="10.140625" style="1" customWidth="1"/>
    <col min="1801" max="2048" width="9.140625" style="1"/>
    <col min="2049" max="2049" width="37.85546875" style="1" customWidth="1"/>
    <col min="2050" max="2050" width="14.28515625" style="1" customWidth="1"/>
    <col min="2051" max="2051" width="17.7109375" style="1" customWidth="1"/>
    <col min="2052" max="2052" width="15.28515625" style="1" customWidth="1"/>
    <col min="2053" max="2053" width="9.140625" style="1"/>
    <col min="2054" max="2054" width="11.7109375" style="1" customWidth="1"/>
    <col min="2055" max="2055" width="9.28515625" style="1" customWidth="1"/>
    <col min="2056" max="2056" width="10.140625" style="1" customWidth="1"/>
    <col min="2057" max="2304" width="9.140625" style="1"/>
    <col min="2305" max="2305" width="37.85546875" style="1" customWidth="1"/>
    <col min="2306" max="2306" width="14.28515625" style="1" customWidth="1"/>
    <col min="2307" max="2307" width="17.7109375" style="1" customWidth="1"/>
    <col min="2308" max="2308" width="15.28515625" style="1" customWidth="1"/>
    <col min="2309" max="2309" width="9.140625" style="1"/>
    <col min="2310" max="2310" width="11.7109375" style="1" customWidth="1"/>
    <col min="2311" max="2311" width="9.28515625" style="1" customWidth="1"/>
    <col min="2312" max="2312" width="10.140625" style="1" customWidth="1"/>
    <col min="2313" max="2560" width="9.140625" style="1"/>
    <col min="2561" max="2561" width="37.85546875" style="1" customWidth="1"/>
    <col min="2562" max="2562" width="14.28515625" style="1" customWidth="1"/>
    <col min="2563" max="2563" width="17.7109375" style="1" customWidth="1"/>
    <col min="2564" max="2564" width="15.28515625" style="1" customWidth="1"/>
    <col min="2565" max="2565" width="9.140625" style="1"/>
    <col min="2566" max="2566" width="11.7109375" style="1" customWidth="1"/>
    <col min="2567" max="2567" width="9.28515625" style="1" customWidth="1"/>
    <col min="2568" max="2568" width="10.140625" style="1" customWidth="1"/>
    <col min="2569" max="2816" width="9.140625" style="1"/>
    <col min="2817" max="2817" width="37.85546875" style="1" customWidth="1"/>
    <col min="2818" max="2818" width="14.28515625" style="1" customWidth="1"/>
    <col min="2819" max="2819" width="17.7109375" style="1" customWidth="1"/>
    <col min="2820" max="2820" width="15.28515625" style="1" customWidth="1"/>
    <col min="2821" max="2821" width="9.140625" style="1"/>
    <col min="2822" max="2822" width="11.7109375" style="1" customWidth="1"/>
    <col min="2823" max="2823" width="9.28515625" style="1" customWidth="1"/>
    <col min="2824" max="2824" width="10.140625" style="1" customWidth="1"/>
    <col min="2825" max="3072" width="9.140625" style="1"/>
    <col min="3073" max="3073" width="37.85546875" style="1" customWidth="1"/>
    <col min="3074" max="3074" width="14.28515625" style="1" customWidth="1"/>
    <col min="3075" max="3075" width="17.7109375" style="1" customWidth="1"/>
    <col min="3076" max="3076" width="15.28515625" style="1" customWidth="1"/>
    <col min="3077" max="3077" width="9.140625" style="1"/>
    <col min="3078" max="3078" width="11.7109375" style="1" customWidth="1"/>
    <col min="3079" max="3079" width="9.28515625" style="1" customWidth="1"/>
    <col min="3080" max="3080" width="10.140625" style="1" customWidth="1"/>
    <col min="3081" max="3328" width="9.140625" style="1"/>
    <col min="3329" max="3329" width="37.85546875" style="1" customWidth="1"/>
    <col min="3330" max="3330" width="14.28515625" style="1" customWidth="1"/>
    <col min="3331" max="3331" width="17.7109375" style="1" customWidth="1"/>
    <col min="3332" max="3332" width="15.28515625" style="1" customWidth="1"/>
    <col min="3333" max="3333" width="9.140625" style="1"/>
    <col min="3334" max="3334" width="11.7109375" style="1" customWidth="1"/>
    <col min="3335" max="3335" width="9.28515625" style="1" customWidth="1"/>
    <col min="3336" max="3336" width="10.140625" style="1" customWidth="1"/>
    <col min="3337" max="3584" width="9.140625" style="1"/>
    <col min="3585" max="3585" width="37.85546875" style="1" customWidth="1"/>
    <col min="3586" max="3586" width="14.28515625" style="1" customWidth="1"/>
    <col min="3587" max="3587" width="17.7109375" style="1" customWidth="1"/>
    <col min="3588" max="3588" width="15.28515625" style="1" customWidth="1"/>
    <col min="3589" max="3589" width="9.140625" style="1"/>
    <col min="3590" max="3590" width="11.7109375" style="1" customWidth="1"/>
    <col min="3591" max="3591" width="9.28515625" style="1" customWidth="1"/>
    <col min="3592" max="3592" width="10.140625" style="1" customWidth="1"/>
    <col min="3593" max="3840" width="9.140625" style="1"/>
    <col min="3841" max="3841" width="37.85546875" style="1" customWidth="1"/>
    <col min="3842" max="3842" width="14.28515625" style="1" customWidth="1"/>
    <col min="3843" max="3843" width="17.7109375" style="1" customWidth="1"/>
    <col min="3844" max="3844" width="15.28515625" style="1" customWidth="1"/>
    <col min="3845" max="3845" width="9.140625" style="1"/>
    <col min="3846" max="3846" width="11.7109375" style="1" customWidth="1"/>
    <col min="3847" max="3847" width="9.28515625" style="1" customWidth="1"/>
    <col min="3848" max="3848" width="10.140625" style="1" customWidth="1"/>
    <col min="3849" max="4096" width="9.140625" style="1"/>
    <col min="4097" max="4097" width="37.85546875" style="1" customWidth="1"/>
    <col min="4098" max="4098" width="14.28515625" style="1" customWidth="1"/>
    <col min="4099" max="4099" width="17.7109375" style="1" customWidth="1"/>
    <col min="4100" max="4100" width="15.28515625" style="1" customWidth="1"/>
    <col min="4101" max="4101" width="9.140625" style="1"/>
    <col min="4102" max="4102" width="11.7109375" style="1" customWidth="1"/>
    <col min="4103" max="4103" width="9.28515625" style="1" customWidth="1"/>
    <col min="4104" max="4104" width="10.140625" style="1" customWidth="1"/>
    <col min="4105" max="4352" width="9.140625" style="1"/>
    <col min="4353" max="4353" width="37.85546875" style="1" customWidth="1"/>
    <col min="4354" max="4354" width="14.28515625" style="1" customWidth="1"/>
    <col min="4355" max="4355" width="17.7109375" style="1" customWidth="1"/>
    <col min="4356" max="4356" width="15.28515625" style="1" customWidth="1"/>
    <col min="4357" max="4357" width="9.140625" style="1"/>
    <col min="4358" max="4358" width="11.7109375" style="1" customWidth="1"/>
    <col min="4359" max="4359" width="9.28515625" style="1" customWidth="1"/>
    <col min="4360" max="4360" width="10.140625" style="1" customWidth="1"/>
    <col min="4361" max="4608" width="9.140625" style="1"/>
    <col min="4609" max="4609" width="37.85546875" style="1" customWidth="1"/>
    <col min="4610" max="4610" width="14.28515625" style="1" customWidth="1"/>
    <col min="4611" max="4611" width="17.7109375" style="1" customWidth="1"/>
    <col min="4612" max="4612" width="15.28515625" style="1" customWidth="1"/>
    <col min="4613" max="4613" width="9.140625" style="1"/>
    <col min="4614" max="4614" width="11.7109375" style="1" customWidth="1"/>
    <col min="4615" max="4615" width="9.28515625" style="1" customWidth="1"/>
    <col min="4616" max="4616" width="10.140625" style="1" customWidth="1"/>
    <col min="4617" max="4864" width="9.140625" style="1"/>
    <col min="4865" max="4865" width="37.85546875" style="1" customWidth="1"/>
    <col min="4866" max="4866" width="14.28515625" style="1" customWidth="1"/>
    <col min="4867" max="4867" width="17.7109375" style="1" customWidth="1"/>
    <col min="4868" max="4868" width="15.28515625" style="1" customWidth="1"/>
    <col min="4869" max="4869" width="9.140625" style="1"/>
    <col min="4870" max="4870" width="11.7109375" style="1" customWidth="1"/>
    <col min="4871" max="4871" width="9.28515625" style="1" customWidth="1"/>
    <col min="4872" max="4872" width="10.140625" style="1" customWidth="1"/>
    <col min="4873" max="5120" width="9.140625" style="1"/>
    <col min="5121" max="5121" width="37.85546875" style="1" customWidth="1"/>
    <col min="5122" max="5122" width="14.28515625" style="1" customWidth="1"/>
    <col min="5123" max="5123" width="17.7109375" style="1" customWidth="1"/>
    <col min="5124" max="5124" width="15.28515625" style="1" customWidth="1"/>
    <col min="5125" max="5125" width="9.140625" style="1"/>
    <col min="5126" max="5126" width="11.7109375" style="1" customWidth="1"/>
    <col min="5127" max="5127" width="9.28515625" style="1" customWidth="1"/>
    <col min="5128" max="5128" width="10.140625" style="1" customWidth="1"/>
    <col min="5129" max="5376" width="9.140625" style="1"/>
    <col min="5377" max="5377" width="37.85546875" style="1" customWidth="1"/>
    <col min="5378" max="5378" width="14.28515625" style="1" customWidth="1"/>
    <col min="5379" max="5379" width="17.7109375" style="1" customWidth="1"/>
    <col min="5380" max="5380" width="15.28515625" style="1" customWidth="1"/>
    <col min="5381" max="5381" width="9.140625" style="1"/>
    <col min="5382" max="5382" width="11.7109375" style="1" customWidth="1"/>
    <col min="5383" max="5383" width="9.28515625" style="1" customWidth="1"/>
    <col min="5384" max="5384" width="10.140625" style="1" customWidth="1"/>
    <col min="5385" max="5632" width="9.140625" style="1"/>
    <col min="5633" max="5633" width="37.85546875" style="1" customWidth="1"/>
    <col min="5634" max="5634" width="14.28515625" style="1" customWidth="1"/>
    <col min="5635" max="5635" width="17.7109375" style="1" customWidth="1"/>
    <col min="5636" max="5636" width="15.28515625" style="1" customWidth="1"/>
    <col min="5637" max="5637" width="9.140625" style="1"/>
    <col min="5638" max="5638" width="11.7109375" style="1" customWidth="1"/>
    <col min="5639" max="5639" width="9.28515625" style="1" customWidth="1"/>
    <col min="5640" max="5640" width="10.140625" style="1" customWidth="1"/>
    <col min="5641" max="5888" width="9.140625" style="1"/>
    <col min="5889" max="5889" width="37.85546875" style="1" customWidth="1"/>
    <col min="5890" max="5890" width="14.28515625" style="1" customWidth="1"/>
    <col min="5891" max="5891" width="17.7109375" style="1" customWidth="1"/>
    <col min="5892" max="5892" width="15.28515625" style="1" customWidth="1"/>
    <col min="5893" max="5893" width="9.140625" style="1"/>
    <col min="5894" max="5894" width="11.7109375" style="1" customWidth="1"/>
    <col min="5895" max="5895" width="9.28515625" style="1" customWidth="1"/>
    <col min="5896" max="5896" width="10.140625" style="1" customWidth="1"/>
    <col min="5897" max="6144" width="9.140625" style="1"/>
    <col min="6145" max="6145" width="37.85546875" style="1" customWidth="1"/>
    <col min="6146" max="6146" width="14.28515625" style="1" customWidth="1"/>
    <col min="6147" max="6147" width="17.7109375" style="1" customWidth="1"/>
    <col min="6148" max="6148" width="15.28515625" style="1" customWidth="1"/>
    <col min="6149" max="6149" width="9.140625" style="1"/>
    <col min="6150" max="6150" width="11.7109375" style="1" customWidth="1"/>
    <col min="6151" max="6151" width="9.28515625" style="1" customWidth="1"/>
    <col min="6152" max="6152" width="10.140625" style="1" customWidth="1"/>
    <col min="6153" max="6400" width="9.140625" style="1"/>
    <col min="6401" max="6401" width="37.85546875" style="1" customWidth="1"/>
    <col min="6402" max="6402" width="14.28515625" style="1" customWidth="1"/>
    <col min="6403" max="6403" width="17.7109375" style="1" customWidth="1"/>
    <col min="6404" max="6404" width="15.28515625" style="1" customWidth="1"/>
    <col min="6405" max="6405" width="9.140625" style="1"/>
    <col min="6406" max="6406" width="11.7109375" style="1" customWidth="1"/>
    <col min="6407" max="6407" width="9.28515625" style="1" customWidth="1"/>
    <col min="6408" max="6408" width="10.140625" style="1" customWidth="1"/>
    <col min="6409" max="6656" width="9.140625" style="1"/>
    <col min="6657" max="6657" width="37.85546875" style="1" customWidth="1"/>
    <col min="6658" max="6658" width="14.28515625" style="1" customWidth="1"/>
    <col min="6659" max="6659" width="17.7109375" style="1" customWidth="1"/>
    <col min="6660" max="6660" width="15.28515625" style="1" customWidth="1"/>
    <col min="6661" max="6661" width="9.140625" style="1"/>
    <col min="6662" max="6662" width="11.7109375" style="1" customWidth="1"/>
    <col min="6663" max="6663" width="9.28515625" style="1" customWidth="1"/>
    <col min="6664" max="6664" width="10.140625" style="1" customWidth="1"/>
    <col min="6665" max="6912" width="9.140625" style="1"/>
    <col min="6913" max="6913" width="37.85546875" style="1" customWidth="1"/>
    <col min="6914" max="6914" width="14.28515625" style="1" customWidth="1"/>
    <col min="6915" max="6915" width="17.7109375" style="1" customWidth="1"/>
    <col min="6916" max="6916" width="15.28515625" style="1" customWidth="1"/>
    <col min="6917" max="6917" width="9.140625" style="1"/>
    <col min="6918" max="6918" width="11.7109375" style="1" customWidth="1"/>
    <col min="6919" max="6919" width="9.28515625" style="1" customWidth="1"/>
    <col min="6920" max="6920" width="10.140625" style="1" customWidth="1"/>
    <col min="6921" max="7168" width="9.140625" style="1"/>
    <col min="7169" max="7169" width="37.85546875" style="1" customWidth="1"/>
    <col min="7170" max="7170" width="14.28515625" style="1" customWidth="1"/>
    <col min="7171" max="7171" width="17.7109375" style="1" customWidth="1"/>
    <col min="7172" max="7172" width="15.28515625" style="1" customWidth="1"/>
    <col min="7173" max="7173" width="9.140625" style="1"/>
    <col min="7174" max="7174" width="11.7109375" style="1" customWidth="1"/>
    <col min="7175" max="7175" width="9.28515625" style="1" customWidth="1"/>
    <col min="7176" max="7176" width="10.140625" style="1" customWidth="1"/>
    <col min="7177" max="7424" width="9.140625" style="1"/>
    <col min="7425" max="7425" width="37.85546875" style="1" customWidth="1"/>
    <col min="7426" max="7426" width="14.28515625" style="1" customWidth="1"/>
    <col min="7427" max="7427" width="17.7109375" style="1" customWidth="1"/>
    <col min="7428" max="7428" width="15.28515625" style="1" customWidth="1"/>
    <col min="7429" max="7429" width="9.140625" style="1"/>
    <col min="7430" max="7430" width="11.7109375" style="1" customWidth="1"/>
    <col min="7431" max="7431" width="9.28515625" style="1" customWidth="1"/>
    <col min="7432" max="7432" width="10.140625" style="1" customWidth="1"/>
    <col min="7433" max="7680" width="9.140625" style="1"/>
    <col min="7681" max="7681" width="37.85546875" style="1" customWidth="1"/>
    <col min="7682" max="7682" width="14.28515625" style="1" customWidth="1"/>
    <col min="7683" max="7683" width="17.7109375" style="1" customWidth="1"/>
    <col min="7684" max="7684" width="15.28515625" style="1" customWidth="1"/>
    <col min="7685" max="7685" width="9.140625" style="1"/>
    <col min="7686" max="7686" width="11.7109375" style="1" customWidth="1"/>
    <col min="7687" max="7687" width="9.28515625" style="1" customWidth="1"/>
    <col min="7688" max="7688" width="10.140625" style="1" customWidth="1"/>
    <col min="7689" max="7936" width="9.140625" style="1"/>
    <col min="7937" max="7937" width="37.85546875" style="1" customWidth="1"/>
    <col min="7938" max="7938" width="14.28515625" style="1" customWidth="1"/>
    <col min="7939" max="7939" width="17.7109375" style="1" customWidth="1"/>
    <col min="7940" max="7940" width="15.28515625" style="1" customWidth="1"/>
    <col min="7941" max="7941" width="9.140625" style="1"/>
    <col min="7942" max="7942" width="11.7109375" style="1" customWidth="1"/>
    <col min="7943" max="7943" width="9.28515625" style="1" customWidth="1"/>
    <col min="7944" max="7944" width="10.140625" style="1" customWidth="1"/>
    <col min="7945" max="8192" width="9.140625" style="1"/>
    <col min="8193" max="8193" width="37.85546875" style="1" customWidth="1"/>
    <col min="8194" max="8194" width="14.28515625" style="1" customWidth="1"/>
    <col min="8195" max="8195" width="17.7109375" style="1" customWidth="1"/>
    <col min="8196" max="8196" width="15.28515625" style="1" customWidth="1"/>
    <col min="8197" max="8197" width="9.140625" style="1"/>
    <col min="8198" max="8198" width="11.7109375" style="1" customWidth="1"/>
    <col min="8199" max="8199" width="9.28515625" style="1" customWidth="1"/>
    <col min="8200" max="8200" width="10.140625" style="1" customWidth="1"/>
    <col min="8201" max="8448" width="9.140625" style="1"/>
    <col min="8449" max="8449" width="37.85546875" style="1" customWidth="1"/>
    <col min="8450" max="8450" width="14.28515625" style="1" customWidth="1"/>
    <col min="8451" max="8451" width="17.7109375" style="1" customWidth="1"/>
    <col min="8452" max="8452" width="15.28515625" style="1" customWidth="1"/>
    <col min="8453" max="8453" width="9.140625" style="1"/>
    <col min="8454" max="8454" width="11.7109375" style="1" customWidth="1"/>
    <col min="8455" max="8455" width="9.28515625" style="1" customWidth="1"/>
    <col min="8456" max="8456" width="10.140625" style="1" customWidth="1"/>
    <col min="8457" max="8704" width="9.140625" style="1"/>
    <col min="8705" max="8705" width="37.85546875" style="1" customWidth="1"/>
    <col min="8706" max="8706" width="14.28515625" style="1" customWidth="1"/>
    <col min="8707" max="8707" width="17.7109375" style="1" customWidth="1"/>
    <col min="8708" max="8708" width="15.28515625" style="1" customWidth="1"/>
    <col min="8709" max="8709" width="9.140625" style="1"/>
    <col min="8710" max="8710" width="11.7109375" style="1" customWidth="1"/>
    <col min="8711" max="8711" width="9.28515625" style="1" customWidth="1"/>
    <col min="8712" max="8712" width="10.140625" style="1" customWidth="1"/>
    <col min="8713" max="8960" width="9.140625" style="1"/>
    <col min="8961" max="8961" width="37.85546875" style="1" customWidth="1"/>
    <col min="8962" max="8962" width="14.28515625" style="1" customWidth="1"/>
    <col min="8963" max="8963" width="17.7109375" style="1" customWidth="1"/>
    <col min="8964" max="8964" width="15.28515625" style="1" customWidth="1"/>
    <col min="8965" max="8965" width="9.140625" style="1"/>
    <col min="8966" max="8966" width="11.7109375" style="1" customWidth="1"/>
    <col min="8967" max="8967" width="9.28515625" style="1" customWidth="1"/>
    <col min="8968" max="8968" width="10.140625" style="1" customWidth="1"/>
    <col min="8969" max="9216" width="9.140625" style="1"/>
    <col min="9217" max="9217" width="37.85546875" style="1" customWidth="1"/>
    <col min="9218" max="9218" width="14.28515625" style="1" customWidth="1"/>
    <col min="9219" max="9219" width="17.7109375" style="1" customWidth="1"/>
    <col min="9220" max="9220" width="15.28515625" style="1" customWidth="1"/>
    <col min="9221" max="9221" width="9.140625" style="1"/>
    <col min="9222" max="9222" width="11.7109375" style="1" customWidth="1"/>
    <col min="9223" max="9223" width="9.28515625" style="1" customWidth="1"/>
    <col min="9224" max="9224" width="10.140625" style="1" customWidth="1"/>
    <col min="9225" max="9472" width="9.140625" style="1"/>
    <col min="9473" max="9473" width="37.85546875" style="1" customWidth="1"/>
    <col min="9474" max="9474" width="14.28515625" style="1" customWidth="1"/>
    <col min="9475" max="9475" width="17.7109375" style="1" customWidth="1"/>
    <col min="9476" max="9476" width="15.28515625" style="1" customWidth="1"/>
    <col min="9477" max="9477" width="9.140625" style="1"/>
    <col min="9478" max="9478" width="11.7109375" style="1" customWidth="1"/>
    <col min="9479" max="9479" width="9.28515625" style="1" customWidth="1"/>
    <col min="9480" max="9480" width="10.140625" style="1" customWidth="1"/>
    <col min="9481" max="9728" width="9.140625" style="1"/>
    <col min="9729" max="9729" width="37.85546875" style="1" customWidth="1"/>
    <col min="9730" max="9730" width="14.28515625" style="1" customWidth="1"/>
    <col min="9731" max="9731" width="17.7109375" style="1" customWidth="1"/>
    <col min="9732" max="9732" width="15.28515625" style="1" customWidth="1"/>
    <col min="9733" max="9733" width="9.140625" style="1"/>
    <col min="9734" max="9734" width="11.7109375" style="1" customWidth="1"/>
    <col min="9735" max="9735" width="9.28515625" style="1" customWidth="1"/>
    <col min="9736" max="9736" width="10.140625" style="1" customWidth="1"/>
    <col min="9737" max="9984" width="9.140625" style="1"/>
    <col min="9985" max="9985" width="37.85546875" style="1" customWidth="1"/>
    <col min="9986" max="9986" width="14.28515625" style="1" customWidth="1"/>
    <col min="9987" max="9987" width="17.7109375" style="1" customWidth="1"/>
    <col min="9988" max="9988" width="15.28515625" style="1" customWidth="1"/>
    <col min="9989" max="9989" width="9.140625" style="1"/>
    <col min="9990" max="9990" width="11.7109375" style="1" customWidth="1"/>
    <col min="9991" max="9991" width="9.28515625" style="1" customWidth="1"/>
    <col min="9992" max="9992" width="10.140625" style="1" customWidth="1"/>
    <col min="9993" max="10240" width="9.140625" style="1"/>
    <col min="10241" max="10241" width="37.85546875" style="1" customWidth="1"/>
    <col min="10242" max="10242" width="14.28515625" style="1" customWidth="1"/>
    <col min="10243" max="10243" width="17.7109375" style="1" customWidth="1"/>
    <col min="10244" max="10244" width="15.28515625" style="1" customWidth="1"/>
    <col min="10245" max="10245" width="9.140625" style="1"/>
    <col min="10246" max="10246" width="11.7109375" style="1" customWidth="1"/>
    <col min="10247" max="10247" width="9.28515625" style="1" customWidth="1"/>
    <col min="10248" max="10248" width="10.140625" style="1" customWidth="1"/>
    <col min="10249" max="10496" width="9.140625" style="1"/>
    <col min="10497" max="10497" width="37.85546875" style="1" customWidth="1"/>
    <col min="10498" max="10498" width="14.28515625" style="1" customWidth="1"/>
    <col min="10499" max="10499" width="17.7109375" style="1" customWidth="1"/>
    <col min="10500" max="10500" width="15.28515625" style="1" customWidth="1"/>
    <col min="10501" max="10501" width="9.140625" style="1"/>
    <col min="10502" max="10502" width="11.7109375" style="1" customWidth="1"/>
    <col min="10503" max="10503" width="9.28515625" style="1" customWidth="1"/>
    <col min="10504" max="10504" width="10.140625" style="1" customWidth="1"/>
    <col min="10505" max="10752" width="9.140625" style="1"/>
    <col min="10753" max="10753" width="37.85546875" style="1" customWidth="1"/>
    <col min="10754" max="10754" width="14.28515625" style="1" customWidth="1"/>
    <col min="10755" max="10755" width="17.7109375" style="1" customWidth="1"/>
    <col min="10756" max="10756" width="15.28515625" style="1" customWidth="1"/>
    <col min="10757" max="10757" width="9.140625" style="1"/>
    <col min="10758" max="10758" width="11.7109375" style="1" customWidth="1"/>
    <col min="10759" max="10759" width="9.28515625" style="1" customWidth="1"/>
    <col min="10760" max="10760" width="10.140625" style="1" customWidth="1"/>
    <col min="10761" max="11008" width="9.140625" style="1"/>
    <col min="11009" max="11009" width="37.85546875" style="1" customWidth="1"/>
    <col min="11010" max="11010" width="14.28515625" style="1" customWidth="1"/>
    <col min="11011" max="11011" width="17.7109375" style="1" customWidth="1"/>
    <col min="11012" max="11012" width="15.28515625" style="1" customWidth="1"/>
    <col min="11013" max="11013" width="9.140625" style="1"/>
    <col min="11014" max="11014" width="11.7109375" style="1" customWidth="1"/>
    <col min="11015" max="11015" width="9.28515625" style="1" customWidth="1"/>
    <col min="11016" max="11016" width="10.140625" style="1" customWidth="1"/>
    <col min="11017" max="11264" width="9.140625" style="1"/>
    <col min="11265" max="11265" width="37.85546875" style="1" customWidth="1"/>
    <col min="11266" max="11266" width="14.28515625" style="1" customWidth="1"/>
    <col min="11267" max="11267" width="17.7109375" style="1" customWidth="1"/>
    <col min="11268" max="11268" width="15.28515625" style="1" customWidth="1"/>
    <col min="11269" max="11269" width="9.140625" style="1"/>
    <col min="11270" max="11270" width="11.7109375" style="1" customWidth="1"/>
    <col min="11271" max="11271" width="9.28515625" style="1" customWidth="1"/>
    <col min="11272" max="11272" width="10.140625" style="1" customWidth="1"/>
    <col min="11273" max="11520" width="9.140625" style="1"/>
    <col min="11521" max="11521" width="37.85546875" style="1" customWidth="1"/>
    <col min="11522" max="11522" width="14.28515625" style="1" customWidth="1"/>
    <col min="11523" max="11523" width="17.7109375" style="1" customWidth="1"/>
    <col min="11524" max="11524" width="15.28515625" style="1" customWidth="1"/>
    <col min="11525" max="11525" width="9.140625" style="1"/>
    <col min="11526" max="11526" width="11.7109375" style="1" customWidth="1"/>
    <col min="11527" max="11527" width="9.28515625" style="1" customWidth="1"/>
    <col min="11528" max="11528" width="10.140625" style="1" customWidth="1"/>
    <col min="11529" max="11776" width="9.140625" style="1"/>
    <col min="11777" max="11777" width="37.85546875" style="1" customWidth="1"/>
    <col min="11778" max="11778" width="14.28515625" style="1" customWidth="1"/>
    <col min="11779" max="11779" width="17.7109375" style="1" customWidth="1"/>
    <col min="11780" max="11780" width="15.28515625" style="1" customWidth="1"/>
    <col min="11781" max="11781" width="9.140625" style="1"/>
    <col min="11782" max="11782" width="11.7109375" style="1" customWidth="1"/>
    <col min="11783" max="11783" width="9.28515625" style="1" customWidth="1"/>
    <col min="11784" max="11784" width="10.140625" style="1" customWidth="1"/>
    <col min="11785" max="12032" width="9.140625" style="1"/>
    <col min="12033" max="12033" width="37.85546875" style="1" customWidth="1"/>
    <col min="12034" max="12034" width="14.28515625" style="1" customWidth="1"/>
    <col min="12035" max="12035" width="17.7109375" style="1" customWidth="1"/>
    <col min="12036" max="12036" width="15.28515625" style="1" customWidth="1"/>
    <col min="12037" max="12037" width="9.140625" style="1"/>
    <col min="12038" max="12038" width="11.7109375" style="1" customWidth="1"/>
    <col min="12039" max="12039" width="9.28515625" style="1" customWidth="1"/>
    <col min="12040" max="12040" width="10.140625" style="1" customWidth="1"/>
    <col min="12041" max="12288" width="9.140625" style="1"/>
    <col min="12289" max="12289" width="37.85546875" style="1" customWidth="1"/>
    <col min="12290" max="12290" width="14.28515625" style="1" customWidth="1"/>
    <col min="12291" max="12291" width="17.7109375" style="1" customWidth="1"/>
    <col min="12292" max="12292" width="15.28515625" style="1" customWidth="1"/>
    <col min="12293" max="12293" width="9.140625" style="1"/>
    <col min="12294" max="12294" width="11.7109375" style="1" customWidth="1"/>
    <col min="12295" max="12295" width="9.28515625" style="1" customWidth="1"/>
    <col min="12296" max="12296" width="10.140625" style="1" customWidth="1"/>
    <col min="12297" max="12544" width="9.140625" style="1"/>
    <col min="12545" max="12545" width="37.85546875" style="1" customWidth="1"/>
    <col min="12546" max="12546" width="14.28515625" style="1" customWidth="1"/>
    <col min="12547" max="12547" width="17.7109375" style="1" customWidth="1"/>
    <col min="12548" max="12548" width="15.28515625" style="1" customWidth="1"/>
    <col min="12549" max="12549" width="9.140625" style="1"/>
    <col min="12550" max="12550" width="11.7109375" style="1" customWidth="1"/>
    <col min="12551" max="12551" width="9.28515625" style="1" customWidth="1"/>
    <col min="12552" max="12552" width="10.140625" style="1" customWidth="1"/>
    <col min="12553" max="12800" width="9.140625" style="1"/>
    <col min="12801" max="12801" width="37.85546875" style="1" customWidth="1"/>
    <col min="12802" max="12802" width="14.28515625" style="1" customWidth="1"/>
    <col min="12803" max="12803" width="17.7109375" style="1" customWidth="1"/>
    <col min="12804" max="12804" width="15.28515625" style="1" customWidth="1"/>
    <col min="12805" max="12805" width="9.140625" style="1"/>
    <col min="12806" max="12806" width="11.7109375" style="1" customWidth="1"/>
    <col min="12807" max="12807" width="9.28515625" style="1" customWidth="1"/>
    <col min="12808" max="12808" width="10.140625" style="1" customWidth="1"/>
    <col min="12809" max="13056" width="9.140625" style="1"/>
    <col min="13057" max="13057" width="37.85546875" style="1" customWidth="1"/>
    <col min="13058" max="13058" width="14.28515625" style="1" customWidth="1"/>
    <col min="13059" max="13059" width="17.7109375" style="1" customWidth="1"/>
    <col min="13060" max="13060" width="15.28515625" style="1" customWidth="1"/>
    <col min="13061" max="13061" width="9.140625" style="1"/>
    <col min="13062" max="13062" width="11.7109375" style="1" customWidth="1"/>
    <col min="13063" max="13063" width="9.28515625" style="1" customWidth="1"/>
    <col min="13064" max="13064" width="10.140625" style="1" customWidth="1"/>
    <col min="13065" max="13312" width="9.140625" style="1"/>
    <col min="13313" max="13313" width="37.85546875" style="1" customWidth="1"/>
    <col min="13314" max="13314" width="14.28515625" style="1" customWidth="1"/>
    <col min="13315" max="13315" width="17.7109375" style="1" customWidth="1"/>
    <col min="13316" max="13316" width="15.28515625" style="1" customWidth="1"/>
    <col min="13317" max="13317" width="9.140625" style="1"/>
    <col min="13318" max="13318" width="11.7109375" style="1" customWidth="1"/>
    <col min="13319" max="13319" width="9.28515625" style="1" customWidth="1"/>
    <col min="13320" max="13320" width="10.140625" style="1" customWidth="1"/>
    <col min="13321" max="13568" width="9.140625" style="1"/>
    <col min="13569" max="13569" width="37.85546875" style="1" customWidth="1"/>
    <col min="13570" max="13570" width="14.28515625" style="1" customWidth="1"/>
    <col min="13571" max="13571" width="17.7109375" style="1" customWidth="1"/>
    <col min="13572" max="13572" width="15.28515625" style="1" customWidth="1"/>
    <col min="13573" max="13573" width="9.140625" style="1"/>
    <col min="13574" max="13574" width="11.7109375" style="1" customWidth="1"/>
    <col min="13575" max="13575" width="9.28515625" style="1" customWidth="1"/>
    <col min="13576" max="13576" width="10.140625" style="1" customWidth="1"/>
    <col min="13577" max="13824" width="9.140625" style="1"/>
    <col min="13825" max="13825" width="37.85546875" style="1" customWidth="1"/>
    <col min="13826" max="13826" width="14.28515625" style="1" customWidth="1"/>
    <col min="13827" max="13827" width="17.7109375" style="1" customWidth="1"/>
    <col min="13828" max="13828" width="15.28515625" style="1" customWidth="1"/>
    <col min="13829" max="13829" width="9.140625" style="1"/>
    <col min="13830" max="13830" width="11.7109375" style="1" customWidth="1"/>
    <col min="13831" max="13831" width="9.28515625" style="1" customWidth="1"/>
    <col min="13832" max="13832" width="10.140625" style="1" customWidth="1"/>
    <col min="13833" max="14080" width="9.140625" style="1"/>
    <col min="14081" max="14081" width="37.85546875" style="1" customWidth="1"/>
    <col min="14082" max="14082" width="14.28515625" style="1" customWidth="1"/>
    <col min="14083" max="14083" width="17.7109375" style="1" customWidth="1"/>
    <col min="14084" max="14084" width="15.28515625" style="1" customWidth="1"/>
    <col min="14085" max="14085" width="9.140625" style="1"/>
    <col min="14086" max="14086" width="11.7109375" style="1" customWidth="1"/>
    <col min="14087" max="14087" width="9.28515625" style="1" customWidth="1"/>
    <col min="14088" max="14088" width="10.140625" style="1" customWidth="1"/>
    <col min="14089" max="14336" width="9.140625" style="1"/>
    <col min="14337" max="14337" width="37.85546875" style="1" customWidth="1"/>
    <col min="14338" max="14338" width="14.28515625" style="1" customWidth="1"/>
    <col min="14339" max="14339" width="17.7109375" style="1" customWidth="1"/>
    <col min="14340" max="14340" width="15.28515625" style="1" customWidth="1"/>
    <col min="14341" max="14341" width="9.140625" style="1"/>
    <col min="14342" max="14342" width="11.7109375" style="1" customWidth="1"/>
    <col min="14343" max="14343" width="9.28515625" style="1" customWidth="1"/>
    <col min="14344" max="14344" width="10.140625" style="1" customWidth="1"/>
    <col min="14345" max="14592" width="9.140625" style="1"/>
    <col min="14593" max="14593" width="37.85546875" style="1" customWidth="1"/>
    <col min="14594" max="14594" width="14.28515625" style="1" customWidth="1"/>
    <col min="14595" max="14595" width="17.7109375" style="1" customWidth="1"/>
    <col min="14596" max="14596" width="15.28515625" style="1" customWidth="1"/>
    <col min="14597" max="14597" width="9.140625" style="1"/>
    <col min="14598" max="14598" width="11.7109375" style="1" customWidth="1"/>
    <col min="14599" max="14599" width="9.28515625" style="1" customWidth="1"/>
    <col min="14600" max="14600" width="10.140625" style="1" customWidth="1"/>
    <col min="14601" max="14848" width="9.140625" style="1"/>
    <col min="14849" max="14849" width="37.85546875" style="1" customWidth="1"/>
    <col min="14850" max="14850" width="14.28515625" style="1" customWidth="1"/>
    <col min="14851" max="14851" width="17.7109375" style="1" customWidth="1"/>
    <col min="14852" max="14852" width="15.28515625" style="1" customWidth="1"/>
    <col min="14853" max="14853" width="9.140625" style="1"/>
    <col min="14854" max="14854" width="11.7109375" style="1" customWidth="1"/>
    <col min="14855" max="14855" width="9.28515625" style="1" customWidth="1"/>
    <col min="14856" max="14856" width="10.140625" style="1" customWidth="1"/>
    <col min="14857" max="15104" width="9.140625" style="1"/>
    <col min="15105" max="15105" width="37.85546875" style="1" customWidth="1"/>
    <col min="15106" max="15106" width="14.28515625" style="1" customWidth="1"/>
    <col min="15107" max="15107" width="17.7109375" style="1" customWidth="1"/>
    <col min="15108" max="15108" width="15.28515625" style="1" customWidth="1"/>
    <col min="15109" max="15109" width="9.140625" style="1"/>
    <col min="15110" max="15110" width="11.7109375" style="1" customWidth="1"/>
    <col min="15111" max="15111" width="9.28515625" style="1" customWidth="1"/>
    <col min="15112" max="15112" width="10.140625" style="1" customWidth="1"/>
    <col min="15113" max="15360" width="9.140625" style="1"/>
    <col min="15361" max="15361" width="37.85546875" style="1" customWidth="1"/>
    <col min="15362" max="15362" width="14.28515625" style="1" customWidth="1"/>
    <col min="15363" max="15363" width="17.7109375" style="1" customWidth="1"/>
    <col min="15364" max="15364" width="15.28515625" style="1" customWidth="1"/>
    <col min="15365" max="15365" width="9.140625" style="1"/>
    <col min="15366" max="15366" width="11.7109375" style="1" customWidth="1"/>
    <col min="15367" max="15367" width="9.28515625" style="1" customWidth="1"/>
    <col min="15368" max="15368" width="10.140625" style="1" customWidth="1"/>
    <col min="15369" max="15616" width="9.140625" style="1"/>
    <col min="15617" max="15617" width="37.85546875" style="1" customWidth="1"/>
    <col min="15618" max="15618" width="14.28515625" style="1" customWidth="1"/>
    <col min="15619" max="15619" width="17.7109375" style="1" customWidth="1"/>
    <col min="15620" max="15620" width="15.28515625" style="1" customWidth="1"/>
    <col min="15621" max="15621" width="9.140625" style="1"/>
    <col min="15622" max="15622" width="11.7109375" style="1" customWidth="1"/>
    <col min="15623" max="15623" width="9.28515625" style="1" customWidth="1"/>
    <col min="15624" max="15624" width="10.140625" style="1" customWidth="1"/>
    <col min="15625" max="15872" width="9.140625" style="1"/>
    <col min="15873" max="15873" width="37.85546875" style="1" customWidth="1"/>
    <col min="15874" max="15874" width="14.28515625" style="1" customWidth="1"/>
    <col min="15875" max="15875" width="17.7109375" style="1" customWidth="1"/>
    <col min="15876" max="15876" width="15.28515625" style="1" customWidth="1"/>
    <col min="15877" max="15877" width="9.140625" style="1"/>
    <col min="15878" max="15878" width="11.7109375" style="1" customWidth="1"/>
    <col min="15879" max="15879" width="9.28515625" style="1" customWidth="1"/>
    <col min="15880" max="15880" width="10.140625" style="1" customWidth="1"/>
    <col min="15881" max="16128" width="9.140625" style="1"/>
    <col min="16129" max="16129" width="37.85546875" style="1" customWidth="1"/>
    <col min="16130" max="16130" width="14.28515625" style="1" customWidth="1"/>
    <col min="16131" max="16131" width="17.7109375" style="1" customWidth="1"/>
    <col min="16132" max="16132" width="15.28515625" style="1" customWidth="1"/>
    <col min="16133" max="16133" width="9.140625" style="1"/>
    <col min="16134" max="16134" width="11.7109375" style="1" customWidth="1"/>
    <col min="16135" max="16135" width="9.28515625" style="1" customWidth="1"/>
    <col min="16136" max="16136" width="10.140625" style="1" customWidth="1"/>
    <col min="16137" max="16384" width="9.140625" style="1"/>
  </cols>
  <sheetData>
    <row r="1" spans="1:9" ht="19.899999999999999" customHeight="1" x14ac:dyDescent="0.25">
      <c r="A1" s="293" t="s">
        <v>382</v>
      </c>
      <c r="B1" s="294"/>
      <c r="C1" s="294"/>
      <c r="D1" s="294"/>
      <c r="E1" s="294"/>
      <c r="F1" s="294"/>
      <c r="G1" s="294"/>
      <c r="H1" s="295"/>
    </row>
    <row r="2" spans="1:9" ht="19.899999999999999" customHeight="1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</row>
    <row r="3" spans="1:9" ht="34.15" customHeight="1" x14ac:dyDescent="0.25">
      <c r="A3" s="2" t="s">
        <v>0</v>
      </c>
      <c r="B3" s="2" t="s">
        <v>1</v>
      </c>
      <c r="C3" s="66" t="s">
        <v>2</v>
      </c>
      <c r="D3" s="3" t="s">
        <v>294</v>
      </c>
      <c r="E3" s="53" t="s">
        <v>291</v>
      </c>
      <c r="F3" s="54" t="s">
        <v>290</v>
      </c>
      <c r="G3" s="160">
        <f>ОГЛАВЛЕНИЕ!C31</f>
        <v>0</v>
      </c>
      <c r="H3" s="74"/>
    </row>
    <row r="4" spans="1:9" ht="19.899999999999999" customHeight="1" x14ac:dyDescent="0.25">
      <c r="A4" s="36" t="s">
        <v>375</v>
      </c>
      <c r="B4" s="75" t="s">
        <v>149</v>
      </c>
      <c r="C4" s="75" t="s">
        <v>379</v>
      </c>
      <c r="D4" s="265">
        <v>1455</v>
      </c>
      <c r="E4" s="64">
        <f>D4-D4/100*G3</f>
        <v>1455</v>
      </c>
      <c r="F4" s="9"/>
      <c r="G4" s="8"/>
      <c r="H4" s="76"/>
    </row>
    <row r="5" spans="1:9" ht="19.899999999999999" customHeight="1" x14ac:dyDescent="0.25">
      <c r="A5" s="36" t="s">
        <v>376</v>
      </c>
      <c r="B5" s="75" t="s">
        <v>149</v>
      </c>
      <c r="C5" s="75" t="s">
        <v>380</v>
      </c>
      <c r="D5" s="265">
        <v>1731</v>
      </c>
      <c r="E5" s="64">
        <f>D5-D5/100*G3</f>
        <v>1731</v>
      </c>
      <c r="F5" s="9"/>
      <c r="G5" s="8"/>
      <c r="H5" s="76"/>
    </row>
    <row r="6" spans="1:9" ht="19.899999999999999" customHeight="1" x14ac:dyDescent="0.25">
      <c r="A6" s="36" t="s">
        <v>383</v>
      </c>
      <c r="B6" s="75" t="s">
        <v>149</v>
      </c>
      <c r="C6" s="75" t="s">
        <v>384</v>
      </c>
      <c r="D6" s="265">
        <v>2056</v>
      </c>
      <c r="E6" s="64">
        <f>D6-D6/100*G3</f>
        <v>2056</v>
      </c>
      <c r="F6" s="9"/>
      <c r="G6" s="8"/>
      <c r="H6" s="76"/>
    </row>
    <row r="7" spans="1:9" ht="19.899999999999999" customHeight="1" x14ac:dyDescent="0.25">
      <c r="A7" s="36" t="s">
        <v>377</v>
      </c>
      <c r="B7" s="75" t="s">
        <v>149</v>
      </c>
      <c r="C7" s="75" t="s">
        <v>385</v>
      </c>
      <c r="D7" s="265">
        <v>2304</v>
      </c>
      <c r="E7" s="64">
        <f>D7-D7/100*G3</f>
        <v>2304</v>
      </c>
      <c r="F7" s="9"/>
      <c r="G7" s="8"/>
      <c r="H7" s="76"/>
    </row>
    <row r="8" spans="1:9" ht="15.75" x14ac:dyDescent="0.25">
      <c r="A8" s="36" t="s">
        <v>378</v>
      </c>
      <c r="B8" s="75" t="s">
        <v>149</v>
      </c>
      <c r="C8" s="75" t="s">
        <v>381</v>
      </c>
      <c r="D8" s="265">
        <v>3132</v>
      </c>
      <c r="E8" s="64">
        <f>D8-D8/100*G3</f>
        <v>3132</v>
      </c>
      <c r="F8" s="9"/>
      <c r="G8" s="8"/>
      <c r="H8" s="76"/>
      <c r="I8" s="139"/>
    </row>
    <row r="9" spans="1:9" x14ac:dyDescent="0.25">
      <c r="A9" s="367"/>
      <c r="B9" s="309"/>
      <c r="C9" s="367"/>
      <c r="D9" s="442"/>
      <c r="E9" s="309"/>
      <c r="F9" s="385"/>
      <c r="G9" s="357"/>
      <c r="H9" s="357"/>
      <c r="I9" s="446"/>
    </row>
    <row r="10" spans="1:9" x14ac:dyDescent="0.25">
      <c r="A10" s="309"/>
      <c r="B10" s="309"/>
      <c r="C10" s="309"/>
      <c r="D10" s="309"/>
      <c r="E10" s="309"/>
      <c r="F10" s="447"/>
      <c r="G10" s="327"/>
      <c r="H10" s="327"/>
      <c r="I10" s="358"/>
    </row>
    <row r="11" spans="1:9" x14ac:dyDescent="0.25">
      <c r="A11" s="309"/>
      <c r="B11" s="309"/>
      <c r="C11" s="309"/>
      <c r="D11" s="309"/>
      <c r="E11" s="309"/>
      <c r="F11" s="447"/>
      <c r="G11" s="327"/>
      <c r="H11" s="327"/>
      <c r="I11" s="358"/>
    </row>
    <row r="12" spans="1:9" x14ac:dyDescent="0.25">
      <c r="A12" s="309"/>
      <c r="B12" s="309"/>
      <c r="C12" s="309"/>
      <c r="D12" s="309"/>
      <c r="E12" s="309"/>
      <c r="F12" s="447"/>
      <c r="G12" s="327"/>
      <c r="H12" s="327"/>
      <c r="I12" s="358"/>
    </row>
    <row r="13" spans="1:9" x14ac:dyDescent="0.25">
      <c r="A13" s="309"/>
      <c r="B13" s="309"/>
      <c r="C13" s="309"/>
      <c r="D13" s="309"/>
      <c r="E13" s="309"/>
      <c r="F13" s="447"/>
      <c r="G13" s="327"/>
      <c r="H13" s="327"/>
      <c r="I13" s="358"/>
    </row>
    <row r="14" spans="1:9" ht="159.75" customHeight="1" x14ac:dyDescent="0.25">
      <c r="A14" s="309"/>
      <c r="B14" s="309"/>
      <c r="C14" s="309"/>
      <c r="D14" s="309"/>
      <c r="E14" s="309"/>
      <c r="F14" s="447"/>
      <c r="G14" s="327"/>
      <c r="H14" s="327"/>
      <c r="I14" s="358"/>
    </row>
    <row r="15" spans="1:9" ht="27" customHeight="1" x14ac:dyDescent="0.25">
      <c r="A15" s="309"/>
      <c r="B15" s="309"/>
      <c r="C15" s="309"/>
      <c r="D15" s="309"/>
      <c r="E15" s="309"/>
      <c r="F15" s="448"/>
      <c r="G15" s="361"/>
      <c r="H15" s="361"/>
      <c r="I15" s="362"/>
    </row>
    <row r="16" spans="1:9" ht="18.75" x14ac:dyDescent="0.25">
      <c r="A16" s="457" t="s">
        <v>375</v>
      </c>
      <c r="B16" s="458"/>
      <c r="C16" s="457" t="s">
        <v>376</v>
      </c>
      <c r="D16" s="458"/>
      <c r="E16" s="458"/>
      <c r="F16" s="457" t="s">
        <v>377</v>
      </c>
      <c r="G16" s="309"/>
      <c r="H16" s="309"/>
      <c r="I16" s="309"/>
    </row>
    <row r="17" spans="1:9" x14ac:dyDescent="0.25">
      <c r="A17" s="385"/>
      <c r="B17" s="357"/>
      <c r="C17" s="446"/>
      <c r="D17" s="449"/>
      <c r="E17" s="446"/>
      <c r="F17" s="140"/>
      <c r="G17" s="140"/>
      <c r="H17" s="140"/>
      <c r="I17" s="140"/>
    </row>
    <row r="18" spans="1:9" x14ac:dyDescent="0.25">
      <c r="A18" s="447"/>
      <c r="B18" s="327"/>
      <c r="C18" s="358"/>
      <c r="D18" s="447"/>
      <c r="E18" s="358"/>
      <c r="F18" s="140"/>
      <c r="G18" s="140"/>
      <c r="H18" s="140"/>
      <c r="I18" s="140"/>
    </row>
    <row r="19" spans="1:9" x14ac:dyDescent="0.25">
      <c r="A19" s="447"/>
      <c r="B19" s="327"/>
      <c r="C19" s="358"/>
      <c r="D19" s="447"/>
      <c r="E19" s="358"/>
      <c r="F19" s="140"/>
      <c r="G19" s="140"/>
      <c r="H19" s="140"/>
      <c r="I19" s="140"/>
    </row>
    <row r="20" spans="1:9" x14ac:dyDescent="0.25">
      <c r="A20" s="447"/>
      <c r="B20" s="327"/>
      <c r="C20" s="358"/>
      <c r="D20" s="447"/>
      <c r="E20" s="358"/>
      <c r="F20" s="140"/>
      <c r="G20" s="140"/>
      <c r="H20" s="140"/>
      <c r="I20" s="140"/>
    </row>
    <row r="21" spans="1:9" x14ac:dyDescent="0.25">
      <c r="A21" s="447"/>
      <c r="B21" s="327"/>
      <c r="C21" s="358"/>
      <c r="D21" s="447"/>
      <c r="E21" s="358"/>
      <c r="F21" s="140"/>
      <c r="G21" s="140"/>
      <c r="H21" s="140"/>
      <c r="I21" s="140"/>
    </row>
    <row r="22" spans="1:9" ht="339" customHeight="1" x14ac:dyDescent="0.25">
      <c r="A22" s="447"/>
      <c r="B22" s="327"/>
      <c r="C22" s="358"/>
      <c r="D22" s="447"/>
      <c r="E22" s="358"/>
      <c r="F22" s="140"/>
      <c r="G22" s="140"/>
      <c r="H22" s="140"/>
      <c r="I22" s="140"/>
    </row>
    <row r="23" spans="1:9" ht="36" customHeight="1" x14ac:dyDescent="0.25">
      <c r="A23" s="448"/>
      <c r="B23" s="361"/>
      <c r="C23" s="362"/>
      <c r="D23" s="448"/>
      <c r="E23" s="362"/>
      <c r="F23" s="140"/>
      <c r="G23" s="140"/>
      <c r="H23" s="140"/>
      <c r="I23" s="142"/>
    </row>
    <row r="24" spans="1:9" ht="18.75" x14ac:dyDescent="0.25">
      <c r="A24" s="464" t="s">
        <v>378</v>
      </c>
      <c r="B24" s="444"/>
      <c r="C24" s="445"/>
      <c r="D24" s="451" t="s">
        <v>383</v>
      </c>
      <c r="E24" s="508"/>
      <c r="F24" s="141"/>
      <c r="G24" s="142"/>
      <c r="H24" s="142"/>
    </row>
  </sheetData>
  <mergeCells count="13">
    <mergeCell ref="F16:I16"/>
    <mergeCell ref="D17:E23"/>
    <mergeCell ref="D24:E24"/>
    <mergeCell ref="A1:H1"/>
    <mergeCell ref="A2:F2"/>
    <mergeCell ref="G2:H2"/>
    <mergeCell ref="A9:B15"/>
    <mergeCell ref="C9:E15"/>
    <mergeCell ref="F9:I15"/>
    <mergeCell ref="A16:B16"/>
    <mergeCell ref="C16:E16"/>
    <mergeCell ref="A24:C24"/>
    <mergeCell ref="A17:C23"/>
  </mergeCells>
  <pageMargins left="0.7" right="0.7" top="0.75" bottom="0.75" header="0.3" footer="0.3"/>
  <pageSetup paperSize="9" scale="5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3"/>
  <sheetViews>
    <sheetView zoomScaleNormal="100" workbookViewId="0">
      <selection activeCell="E8" sqref="E8"/>
    </sheetView>
  </sheetViews>
  <sheetFormatPr defaultRowHeight="15" x14ac:dyDescent="0.25"/>
  <cols>
    <col min="1" max="1" width="66.85546875" customWidth="1"/>
    <col min="2" max="2" width="17.140625" customWidth="1"/>
    <col min="3" max="3" width="14.5703125" customWidth="1"/>
    <col min="4" max="4" width="14.7109375" customWidth="1"/>
    <col min="5" max="5" width="15.140625" customWidth="1"/>
  </cols>
  <sheetData>
    <row r="1" spans="1:7" x14ac:dyDescent="0.25">
      <c r="A1" s="293" t="s">
        <v>357</v>
      </c>
      <c r="B1" s="294"/>
      <c r="C1" s="294"/>
      <c r="D1" s="294"/>
      <c r="E1" s="294"/>
      <c r="F1" s="294"/>
      <c r="G1" s="295"/>
    </row>
    <row r="2" spans="1:7" x14ac:dyDescent="0.25">
      <c r="A2" s="296"/>
      <c r="B2" s="297"/>
      <c r="C2" s="297"/>
      <c r="D2" s="297"/>
      <c r="E2" s="298"/>
      <c r="F2" s="456" t="str">
        <f>ОГЛАВЛЕНИЕ!D10</f>
        <v>с 14.01.2019</v>
      </c>
      <c r="G2" s="390"/>
    </row>
    <row r="3" spans="1:7" ht="24" x14ac:dyDescent="0.25">
      <c r="A3" s="2" t="s">
        <v>0</v>
      </c>
      <c r="B3" s="3" t="s">
        <v>294</v>
      </c>
      <c r="C3" s="53" t="s">
        <v>291</v>
      </c>
      <c r="D3" s="54" t="s">
        <v>290</v>
      </c>
      <c r="E3" s="88">
        <f>ОГЛАВЛЕНИЕ!C34</f>
        <v>0</v>
      </c>
      <c r="F3" s="74"/>
      <c r="G3" s="74"/>
    </row>
    <row r="4" spans="1:7" ht="15.75" x14ac:dyDescent="0.25">
      <c r="A4" s="230" t="s">
        <v>602</v>
      </c>
      <c r="B4" s="145">
        <v>150</v>
      </c>
      <c r="C4" s="147">
        <f>B4-B4/100*E3</f>
        <v>150</v>
      </c>
      <c r="D4" s="103"/>
      <c r="E4" s="103"/>
    </row>
    <row r="5" spans="1:7" ht="15.75" x14ac:dyDescent="0.25">
      <c r="A5" s="230" t="s">
        <v>603</v>
      </c>
      <c r="B5" s="145">
        <v>160</v>
      </c>
      <c r="C5" s="147">
        <f>B5-B5/100*E3</f>
        <v>160</v>
      </c>
      <c r="D5" s="103"/>
      <c r="E5" s="103"/>
    </row>
    <row r="6" spans="1:7" ht="15.75" x14ac:dyDescent="0.25">
      <c r="A6" s="230" t="s">
        <v>604</v>
      </c>
      <c r="B6" s="145">
        <v>170</v>
      </c>
      <c r="C6" s="147">
        <f>B6-B6/100*E3</f>
        <v>170</v>
      </c>
      <c r="D6" s="103"/>
      <c r="E6" s="103"/>
    </row>
    <row r="7" spans="1:7" ht="15.75" x14ac:dyDescent="0.25">
      <c r="A7" s="230" t="s">
        <v>605</v>
      </c>
      <c r="B7" s="145">
        <v>250</v>
      </c>
      <c r="C7" s="233">
        <f>B7-B7/100*E3</f>
        <v>250</v>
      </c>
      <c r="D7" s="103"/>
      <c r="E7" s="103"/>
    </row>
    <row r="8" spans="1:7" ht="15.75" x14ac:dyDescent="0.25">
      <c r="A8" s="235" t="s">
        <v>589</v>
      </c>
      <c r="B8" s="145">
        <v>160</v>
      </c>
      <c r="C8" s="147">
        <f>B8-B8/100*E3</f>
        <v>160</v>
      </c>
    </row>
    <row r="9" spans="1:7" ht="15.75" x14ac:dyDescent="0.25">
      <c r="A9" s="235" t="s">
        <v>606</v>
      </c>
      <c r="B9" s="145">
        <v>250</v>
      </c>
      <c r="C9" s="147">
        <f>B9-B9/100*E3</f>
        <v>250</v>
      </c>
    </row>
    <row r="10" spans="1:7" ht="15.75" x14ac:dyDescent="0.25">
      <c r="A10" s="235" t="s">
        <v>590</v>
      </c>
      <c r="B10" s="145">
        <v>1000</v>
      </c>
      <c r="C10" s="147">
        <f>B10-B10/100*E3</f>
        <v>1000</v>
      </c>
    </row>
    <row r="11" spans="1:7" ht="15.75" x14ac:dyDescent="0.25">
      <c r="A11" s="235" t="s">
        <v>591</v>
      </c>
      <c r="B11" s="145">
        <v>1100</v>
      </c>
      <c r="C11" s="233">
        <f>B11-B11/100*E3</f>
        <v>1100</v>
      </c>
    </row>
    <row r="12" spans="1:7" ht="15.75" x14ac:dyDescent="0.25">
      <c r="A12" s="234" t="s">
        <v>592</v>
      </c>
      <c r="B12" s="145">
        <v>1300</v>
      </c>
      <c r="C12" s="147">
        <f>B12-B12/100*E3</f>
        <v>1300</v>
      </c>
    </row>
    <row r="13" spans="1:7" ht="15.75" x14ac:dyDescent="0.25">
      <c r="A13" s="234" t="s">
        <v>593</v>
      </c>
      <c r="B13" s="145">
        <v>1500</v>
      </c>
      <c r="C13" s="147">
        <f>B13-B13/100*E3</f>
        <v>1500</v>
      </c>
    </row>
    <row r="14" spans="1:7" ht="15.75" x14ac:dyDescent="0.25">
      <c r="A14" s="234" t="s">
        <v>594</v>
      </c>
      <c r="B14" s="145">
        <v>1600</v>
      </c>
      <c r="C14" s="147">
        <f>B14-B14/100*E3</f>
        <v>1600</v>
      </c>
    </row>
    <row r="15" spans="1:7" ht="15.75" x14ac:dyDescent="0.25">
      <c r="A15" s="234" t="s">
        <v>595</v>
      </c>
      <c r="B15" s="145">
        <v>1800</v>
      </c>
      <c r="C15" s="233">
        <f>B15-B15/100*E3</f>
        <v>1800</v>
      </c>
    </row>
    <row r="16" spans="1:7" ht="15.75" x14ac:dyDescent="0.25">
      <c r="A16" s="235" t="s">
        <v>596</v>
      </c>
      <c r="B16" s="236">
        <v>0.1</v>
      </c>
      <c r="C16" s="237">
        <f>B16-B16/100*E3</f>
        <v>0.1</v>
      </c>
    </row>
    <row r="17" spans="1:3" ht="15.75" x14ac:dyDescent="0.25">
      <c r="A17" s="235" t="s">
        <v>597</v>
      </c>
      <c r="B17" s="236">
        <v>0.17</v>
      </c>
      <c r="C17" s="237">
        <f>B17-B17/100*E3</f>
        <v>0.17</v>
      </c>
    </row>
    <row r="18" spans="1:3" ht="15.75" x14ac:dyDescent="0.25">
      <c r="A18" s="235" t="s">
        <v>598</v>
      </c>
      <c r="B18" s="236">
        <v>0.17</v>
      </c>
      <c r="C18" s="237">
        <f>B18-B18/100*E3</f>
        <v>0.17</v>
      </c>
    </row>
    <row r="19" spans="1:3" ht="15.75" x14ac:dyDescent="0.25">
      <c r="A19" s="235" t="s">
        <v>599</v>
      </c>
      <c r="B19" s="236">
        <v>0.3</v>
      </c>
      <c r="C19" s="238">
        <f>B19-B19/100*E3</f>
        <v>0.3</v>
      </c>
    </row>
    <row r="20" spans="1:3" ht="15.75" x14ac:dyDescent="0.25">
      <c r="A20" s="235" t="s">
        <v>703</v>
      </c>
      <c r="B20" s="236">
        <v>0.03</v>
      </c>
      <c r="C20" s="237">
        <f>B20-B20/100*E19</f>
        <v>0.03</v>
      </c>
    </row>
    <row r="21" spans="1:3" ht="15.75" x14ac:dyDescent="0.25">
      <c r="A21" s="235" t="s">
        <v>704</v>
      </c>
      <c r="B21" s="236">
        <v>0.02</v>
      </c>
      <c r="C21" s="237">
        <f>B21-B21/100*E10</f>
        <v>0.02</v>
      </c>
    </row>
    <row r="22" spans="1:3" ht="15.75" x14ac:dyDescent="0.25">
      <c r="A22" s="235" t="s">
        <v>705</v>
      </c>
      <c r="B22" s="236">
        <v>0.01</v>
      </c>
      <c r="C22" s="238">
        <f>B22-B22/100*E10</f>
        <v>0.01</v>
      </c>
    </row>
    <row r="23" spans="1:3" ht="15.75" x14ac:dyDescent="0.25">
      <c r="A23" s="235" t="s">
        <v>707</v>
      </c>
      <c r="B23" s="145">
        <v>120</v>
      </c>
      <c r="C23" s="147">
        <f>B23-B23/100*E3</f>
        <v>120</v>
      </c>
    </row>
    <row r="24" spans="1:3" ht="15.75" x14ac:dyDescent="0.25">
      <c r="A24" s="282" t="s">
        <v>708</v>
      </c>
      <c r="B24" s="145">
        <v>250</v>
      </c>
      <c r="C24" s="233">
        <f>B24-B24/100*E3</f>
        <v>250</v>
      </c>
    </row>
    <row r="25" spans="1:3" x14ac:dyDescent="0.25">
      <c r="A25" s="309"/>
      <c r="B25" s="309"/>
      <c r="C25" s="309"/>
    </row>
    <row r="26" spans="1:3" x14ac:dyDescent="0.25">
      <c r="A26" s="309"/>
      <c r="B26" s="309"/>
      <c r="C26" s="309"/>
    </row>
    <row r="27" spans="1:3" x14ac:dyDescent="0.25">
      <c r="A27" s="309"/>
      <c r="B27" s="309"/>
      <c r="C27" s="309"/>
    </row>
    <row r="28" spans="1:3" x14ac:dyDescent="0.25">
      <c r="A28" s="309"/>
      <c r="B28" s="309"/>
      <c r="C28" s="309"/>
    </row>
    <row r="29" spans="1:3" x14ac:dyDescent="0.25">
      <c r="A29" s="309"/>
      <c r="B29" s="309"/>
      <c r="C29" s="309"/>
    </row>
    <row r="30" spans="1:3" x14ac:dyDescent="0.25">
      <c r="A30" s="309"/>
      <c r="B30" s="309"/>
      <c r="C30" s="309"/>
    </row>
    <row r="31" spans="1:3" x14ac:dyDescent="0.25">
      <c r="A31" s="309"/>
      <c r="B31" s="309"/>
      <c r="C31" s="309"/>
    </row>
    <row r="32" spans="1:3" x14ac:dyDescent="0.25">
      <c r="A32" s="309"/>
      <c r="B32" s="309"/>
      <c r="C32" s="309"/>
    </row>
    <row r="33" spans="1:3" x14ac:dyDescent="0.25">
      <c r="A33" s="309"/>
      <c r="B33" s="309"/>
      <c r="C33" s="309"/>
    </row>
    <row r="34" spans="1:3" x14ac:dyDescent="0.25">
      <c r="A34" s="309"/>
      <c r="B34" s="309"/>
      <c r="C34" s="309"/>
    </row>
    <row r="35" spans="1:3" x14ac:dyDescent="0.25">
      <c r="A35" s="309"/>
      <c r="B35" s="309"/>
      <c r="C35" s="309"/>
    </row>
    <row r="36" spans="1:3" x14ac:dyDescent="0.25">
      <c r="A36" s="309"/>
      <c r="B36" s="309"/>
      <c r="C36" s="309"/>
    </row>
    <row r="37" spans="1:3" x14ac:dyDescent="0.25">
      <c r="A37" s="309"/>
      <c r="B37" s="309"/>
      <c r="C37" s="309"/>
    </row>
    <row r="38" spans="1:3" x14ac:dyDescent="0.25">
      <c r="A38" s="309"/>
      <c r="B38" s="309"/>
      <c r="C38" s="309"/>
    </row>
    <row r="39" spans="1:3" x14ac:dyDescent="0.25">
      <c r="A39" s="309"/>
      <c r="B39" s="309"/>
      <c r="C39" s="309"/>
    </row>
    <row r="40" spans="1:3" ht="30.75" customHeight="1" x14ac:dyDescent="0.25">
      <c r="A40" s="231" t="s">
        <v>589</v>
      </c>
      <c r="B40" s="509" t="s">
        <v>606</v>
      </c>
      <c r="C40" s="510"/>
    </row>
    <row r="41" spans="1:3" x14ac:dyDescent="0.25">
      <c r="A41" s="309"/>
      <c r="B41" s="309"/>
      <c r="C41" s="309"/>
    </row>
    <row r="42" spans="1:3" x14ac:dyDescent="0.25">
      <c r="A42" s="309"/>
      <c r="B42" s="309"/>
      <c r="C42" s="309"/>
    </row>
    <row r="43" spans="1:3" x14ac:dyDescent="0.25">
      <c r="A43" s="309"/>
      <c r="B43" s="309"/>
      <c r="C43" s="309"/>
    </row>
    <row r="44" spans="1:3" x14ac:dyDescent="0.25">
      <c r="A44" s="309"/>
      <c r="B44" s="309"/>
      <c r="C44" s="309"/>
    </row>
    <row r="45" spans="1:3" x14ac:dyDescent="0.25">
      <c r="A45" s="309"/>
      <c r="B45" s="309"/>
      <c r="C45" s="309"/>
    </row>
    <row r="46" spans="1:3" x14ac:dyDescent="0.25">
      <c r="A46" s="309"/>
      <c r="B46" s="309"/>
      <c r="C46" s="309"/>
    </row>
    <row r="47" spans="1:3" x14ac:dyDescent="0.25">
      <c r="A47" s="309"/>
      <c r="B47" s="309"/>
      <c r="C47" s="309"/>
    </row>
    <row r="48" spans="1:3" x14ac:dyDescent="0.25">
      <c r="A48" s="309"/>
      <c r="B48" s="309"/>
      <c r="C48" s="309"/>
    </row>
    <row r="49" spans="1:3" x14ac:dyDescent="0.25">
      <c r="A49" s="309"/>
      <c r="B49" s="309"/>
      <c r="C49" s="309"/>
    </row>
    <row r="50" spans="1:3" x14ac:dyDescent="0.25">
      <c r="A50" s="309"/>
      <c r="B50" s="309"/>
      <c r="C50" s="309"/>
    </row>
    <row r="51" spans="1:3" x14ac:dyDescent="0.25">
      <c r="A51" s="309"/>
      <c r="B51" s="309"/>
      <c r="C51" s="309"/>
    </row>
    <row r="52" spans="1:3" x14ac:dyDescent="0.25">
      <c r="A52" s="309"/>
      <c r="B52" s="309" t="s">
        <v>600</v>
      </c>
      <c r="C52" s="309"/>
    </row>
    <row r="53" spans="1:3" x14ac:dyDescent="0.25">
      <c r="A53" s="309"/>
      <c r="B53" s="309"/>
      <c r="C53" s="309"/>
    </row>
    <row r="54" spans="1:3" x14ac:dyDescent="0.25">
      <c r="A54" s="309"/>
      <c r="B54" s="309"/>
      <c r="C54" s="309"/>
    </row>
    <row r="55" spans="1:3" x14ac:dyDescent="0.25">
      <c r="A55" s="309"/>
      <c r="B55" s="309"/>
      <c r="C55" s="309"/>
    </row>
    <row r="56" spans="1:3" x14ac:dyDescent="0.25">
      <c r="A56" s="309"/>
      <c r="B56" s="309"/>
      <c r="C56" s="309"/>
    </row>
    <row r="57" spans="1:3" x14ac:dyDescent="0.25">
      <c r="A57" s="309"/>
      <c r="B57" s="309"/>
      <c r="C57" s="309"/>
    </row>
    <row r="58" spans="1:3" x14ac:dyDescent="0.25">
      <c r="A58" s="309"/>
      <c r="B58" s="309"/>
      <c r="C58" s="309"/>
    </row>
    <row r="59" spans="1:3" x14ac:dyDescent="0.25">
      <c r="A59" s="309"/>
      <c r="B59" s="309"/>
      <c r="C59" s="309"/>
    </row>
    <row r="60" spans="1:3" x14ac:dyDescent="0.25">
      <c r="A60" s="309"/>
      <c r="B60" s="309"/>
      <c r="C60" s="309"/>
    </row>
    <row r="61" spans="1:3" x14ac:dyDescent="0.25">
      <c r="A61" s="309"/>
      <c r="B61" s="309"/>
      <c r="C61" s="309"/>
    </row>
    <row r="62" spans="1:3" x14ac:dyDescent="0.25">
      <c r="A62" s="309"/>
      <c r="B62" s="309"/>
      <c r="C62" s="309"/>
    </row>
    <row r="63" spans="1:3" x14ac:dyDescent="0.25">
      <c r="A63" s="231" t="s">
        <v>607</v>
      </c>
      <c r="B63" s="309" t="s">
        <v>601</v>
      </c>
      <c r="C63" s="309"/>
    </row>
  </sheetData>
  <mergeCells count="11">
    <mergeCell ref="B63:C63"/>
    <mergeCell ref="B40:C40"/>
    <mergeCell ref="A41:A62"/>
    <mergeCell ref="B41:C51"/>
    <mergeCell ref="B52:C52"/>
    <mergeCell ref="B53:C62"/>
    <mergeCell ref="A1:G1"/>
    <mergeCell ref="A2:E2"/>
    <mergeCell ref="F2:G2"/>
    <mergeCell ref="A25:A39"/>
    <mergeCell ref="B25:C39"/>
  </mergeCells>
  <pageMargins left="0.7" right="0.7" top="0.75" bottom="0.75" header="0.3" footer="0.3"/>
  <pageSetup paperSize="9" scale="5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45"/>
  <sheetViews>
    <sheetView zoomScale="85" zoomScaleNormal="85" workbookViewId="0">
      <selection activeCell="E11" sqref="E11:E12"/>
    </sheetView>
  </sheetViews>
  <sheetFormatPr defaultRowHeight="15" x14ac:dyDescent="0.25"/>
  <cols>
    <col min="1" max="1" width="32.7109375" customWidth="1"/>
    <col min="2" max="2" width="32.42578125" customWidth="1"/>
    <col min="3" max="3" width="34.42578125" customWidth="1"/>
    <col min="4" max="4" width="19" customWidth="1"/>
    <col min="5" max="5" width="29.5703125" customWidth="1"/>
    <col min="6" max="6" width="18.140625" customWidth="1"/>
  </cols>
  <sheetData>
    <row r="1" spans="1:9" x14ac:dyDescent="0.25">
      <c r="A1" s="293" t="s">
        <v>533</v>
      </c>
      <c r="B1" s="294"/>
      <c r="C1" s="294"/>
      <c r="D1" s="294"/>
      <c r="E1" s="294"/>
      <c r="F1" s="294"/>
      <c r="G1" s="294"/>
      <c r="H1" s="295"/>
      <c r="I1" s="1"/>
    </row>
    <row r="2" spans="1:9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  <c r="I2" s="1"/>
    </row>
    <row r="3" spans="1:9" ht="37.5" customHeight="1" x14ac:dyDescent="0.25">
      <c r="A3" s="2" t="s">
        <v>0</v>
      </c>
      <c r="B3" s="2" t="s">
        <v>1</v>
      </c>
      <c r="C3" s="66" t="s">
        <v>2</v>
      </c>
      <c r="D3" s="3" t="s">
        <v>294</v>
      </c>
      <c r="E3" s="53" t="s">
        <v>291</v>
      </c>
      <c r="F3" s="54" t="s">
        <v>290</v>
      </c>
      <c r="G3" s="160">
        <f>ОГЛАВЛЕНИЕ!C32</f>
        <v>0</v>
      </c>
      <c r="H3" s="74"/>
      <c r="I3" s="1"/>
    </row>
    <row r="4" spans="1:9" ht="15.75" x14ac:dyDescent="0.25">
      <c r="A4" s="201" t="s">
        <v>493</v>
      </c>
      <c r="B4" s="75" t="s">
        <v>149</v>
      </c>
      <c r="C4" s="75" t="s">
        <v>497</v>
      </c>
      <c r="D4" s="206">
        <v>1850</v>
      </c>
      <c r="E4" s="207">
        <f>D4-D4/100*G3</f>
        <v>1850</v>
      </c>
      <c r="F4" s="9"/>
      <c r="G4" s="8"/>
      <c r="H4" s="76"/>
      <c r="I4" s="1"/>
    </row>
    <row r="5" spans="1:9" ht="15.75" x14ac:dyDescent="0.25">
      <c r="A5" s="201" t="s">
        <v>494</v>
      </c>
      <c r="B5" s="75" t="s">
        <v>149</v>
      </c>
      <c r="C5" s="75" t="s">
        <v>498</v>
      </c>
      <c r="D5" s="206">
        <v>2900</v>
      </c>
      <c r="E5" s="207">
        <f>D5-D5/100*G3</f>
        <v>2900</v>
      </c>
      <c r="F5" s="9"/>
      <c r="G5" s="8"/>
      <c r="H5" s="76"/>
      <c r="I5" s="1"/>
    </row>
    <row r="6" spans="1:9" ht="15.75" x14ac:dyDescent="0.25">
      <c r="A6" s="77" t="s">
        <v>495</v>
      </c>
      <c r="B6" s="78" t="s">
        <v>149</v>
      </c>
      <c r="C6" s="78" t="s">
        <v>499</v>
      </c>
      <c r="D6" s="206">
        <v>3200</v>
      </c>
      <c r="E6" s="208">
        <f>D6-D6/100*G3</f>
        <v>3200</v>
      </c>
      <c r="F6" s="203"/>
      <c r="G6" s="202"/>
      <c r="H6" s="99"/>
      <c r="I6" s="1"/>
    </row>
    <row r="7" spans="1:9" ht="15.75" x14ac:dyDescent="0.25">
      <c r="A7" s="77" t="s">
        <v>496</v>
      </c>
      <c r="B7" s="10" t="s">
        <v>149</v>
      </c>
      <c r="C7" s="78" t="s">
        <v>500</v>
      </c>
      <c r="D7" s="215">
        <v>4000</v>
      </c>
      <c r="E7" s="209">
        <f>D7-D7/100*G3</f>
        <v>4000</v>
      </c>
      <c r="F7" s="11"/>
      <c r="G7" s="11"/>
      <c r="H7" s="99"/>
      <c r="I7" s="1"/>
    </row>
    <row r="8" spans="1:9" ht="15.75" x14ac:dyDescent="0.25">
      <c r="A8" s="56" t="s">
        <v>502</v>
      </c>
      <c r="B8" s="10" t="s">
        <v>149</v>
      </c>
      <c r="C8" s="78" t="s">
        <v>504</v>
      </c>
      <c r="D8" s="215">
        <v>4500</v>
      </c>
      <c r="E8" s="207">
        <f>D8-D8/100*G3</f>
        <v>4500</v>
      </c>
      <c r="F8" s="11"/>
      <c r="G8" s="11"/>
      <c r="H8" s="99"/>
      <c r="I8" s="1"/>
    </row>
    <row r="9" spans="1:9" ht="15.75" x14ac:dyDescent="0.25">
      <c r="A9" s="212" t="s">
        <v>503</v>
      </c>
      <c r="B9" s="6" t="s">
        <v>149</v>
      </c>
      <c r="C9" s="6" t="s">
        <v>505</v>
      </c>
      <c r="D9" s="206">
        <v>5000</v>
      </c>
      <c r="E9" s="207">
        <f>D9-D9/100*G3</f>
        <v>5000</v>
      </c>
      <c r="F9" s="7"/>
      <c r="G9" s="7"/>
      <c r="H9" s="76"/>
      <c r="I9" s="1"/>
    </row>
    <row r="10" spans="1:9" ht="15.75" x14ac:dyDescent="0.25">
      <c r="A10" s="212" t="s">
        <v>518</v>
      </c>
      <c r="B10" s="6" t="s">
        <v>4</v>
      </c>
      <c r="C10" s="6" t="s">
        <v>513</v>
      </c>
      <c r="D10" s="206">
        <v>5100</v>
      </c>
      <c r="E10" s="217">
        <f>D10-D10/100*G3</f>
        <v>5100</v>
      </c>
      <c r="F10" s="7"/>
      <c r="G10" s="7"/>
      <c r="H10" s="76"/>
      <c r="I10" s="1"/>
    </row>
    <row r="11" spans="1:9" ht="15.75" x14ac:dyDescent="0.25">
      <c r="A11" s="212" t="s">
        <v>519</v>
      </c>
      <c r="B11" s="6" t="s">
        <v>4</v>
      </c>
      <c r="C11" s="6" t="s">
        <v>514</v>
      </c>
      <c r="D11" s="206">
        <v>5650</v>
      </c>
      <c r="E11" s="217">
        <f>D11-D11/100*G3</f>
        <v>5650</v>
      </c>
      <c r="F11" s="7"/>
      <c r="G11" s="7"/>
      <c r="H11" s="76"/>
      <c r="I11" s="1"/>
    </row>
    <row r="12" spans="1:9" ht="15.75" x14ac:dyDescent="0.25">
      <c r="A12" s="212" t="s">
        <v>520</v>
      </c>
      <c r="B12" s="6" t="s">
        <v>4</v>
      </c>
      <c r="C12" s="6" t="s">
        <v>515</v>
      </c>
      <c r="D12" s="206">
        <v>6900</v>
      </c>
      <c r="E12" s="217">
        <f>D12-D12/100*G3</f>
        <v>6900</v>
      </c>
      <c r="F12" s="7"/>
      <c r="G12" s="7"/>
      <c r="H12" s="76"/>
      <c r="I12" s="1"/>
    </row>
    <row r="13" spans="1:9" ht="15.75" x14ac:dyDescent="0.25">
      <c r="A13" s="212" t="s">
        <v>521</v>
      </c>
      <c r="B13" s="6" t="s">
        <v>4</v>
      </c>
      <c r="C13" s="6" t="s">
        <v>516</v>
      </c>
      <c r="D13" s="206">
        <v>8000</v>
      </c>
      <c r="E13" s="217">
        <f>D13-D13/100*G3</f>
        <v>8000</v>
      </c>
      <c r="F13" s="7"/>
      <c r="G13" s="7"/>
      <c r="H13" s="76"/>
      <c r="I13" s="1"/>
    </row>
    <row r="14" spans="1:9" ht="15.75" x14ac:dyDescent="0.25">
      <c r="A14" s="212" t="s">
        <v>522</v>
      </c>
      <c r="B14" s="6" t="s">
        <v>4</v>
      </c>
      <c r="C14" s="6" t="s">
        <v>517</v>
      </c>
      <c r="D14" s="206">
        <v>8700</v>
      </c>
      <c r="E14" s="217">
        <f>D14-D14/100*G3</f>
        <v>8700</v>
      </c>
      <c r="F14" s="7"/>
      <c r="G14" s="7"/>
      <c r="H14" s="76"/>
      <c r="I14" s="1"/>
    </row>
    <row r="15" spans="1:9" ht="15.75" x14ac:dyDescent="0.25">
      <c r="A15" s="212" t="s">
        <v>507</v>
      </c>
      <c r="B15" s="6" t="s">
        <v>4</v>
      </c>
      <c r="C15" s="6" t="s">
        <v>510</v>
      </c>
      <c r="D15" s="206">
        <v>8000</v>
      </c>
      <c r="E15" s="217">
        <f>D15-D15/100*G3</f>
        <v>8000</v>
      </c>
      <c r="F15" s="7"/>
      <c r="G15" s="7"/>
      <c r="H15" s="76"/>
      <c r="I15" s="1"/>
    </row>
    <row r="16" spans="1:9" ht="15.75" x14ac:dyDescent="0.25">
      <c r="A16" s="212" t="s">
        <v>508</v>
      </c>
      <c r="B16" s="6" t="s">
        <v>4</v>
      </c>
      <c r="C16" s="6" t="s">
        <v>511</v>
      </c>
      <c r="D16" s="206">
        <v>9000</v>
      </c>
      <c r="E16" s="217">
        <f>D16-D16/100*G3</f>
        <v>9000</v>
      </c>
      <c r="F16" s="7"/>
      <c r="G16" s="7"/>
      <c r="H16" s="76"/>
      <c r="I16" s="1"/>
    </row>
    <row r="17" spans="1:9" ht="15.75" x14ac:dyDescent="0.25">
      <c r="A17" s="212" t="s">
        <v>509</v>
      </c>
      <c r="B17" s="6" t="s">
        <v>4</v>
      </c>
      <c r="C17" s="6" t="s">
        <v>512</v>
      </c>
      <c r="D17" s="206">
        <v>10000</v>
      </c>
      <c r="E17" s="216">
        <f>D17-D17/100*G3</f>
        <v>10000</v>
      </c>
      <c r="F17" s="7"/>
      <c r="G17" s="7"/>
      <c r="H17" s="76"/>
      <c r="I17" s="1"/>
    </row>
    <row r="18" spans="1:9" ht="15.75" x14ac:dyDescent="0.25">
      <c r="A18" s="212" t="s">
        <v>525</v>
      </c>
      <c r="B18" s="6" t="s">
        <v>4</v>
      </c>
      <c r="C18" s="6" t="s">
        <v>528</v>
      </c>
      <c r="D18" s="206">
        <v>11000</v>
      </c>
      <c r="E18" s="216">
        <f>D18-D18/100*G3</f>
        <v>11000</v>
      </c>
      <c r="F18" s="7"/>
      <c r="G18" s="7"/>
      <c r="H18" s="76"/>
      <c r="I18" s="1"/>
    </row>
    <row r="19" spans="1:9" ht="15.75" x14ac:dyDescent="0.25">
      <c r="A19" s="212" t="s">
        <v>526</v>
      </c>
      <c r="B19" s="6" t="s">
        <v>4</v>
      </c>
      <c r="C19" s="6" t="s">
        <v>529</v>
      </c>
      <c r="D19" s="206">
        <v>12500</v>
      </c>
      <c r="E19" s="216">
        <f>D19-D19/100*G3</f>
        <v>12500</v>
      </c>
      <c r="F19" s="7"/>
      <c r="G19" s="7"/>
      <c r="H19" s="76"/>
      <c r="I19" s="1"/>
    </row>
    <row r="20" spans="1:9" ht="15.75" x14ac:dyDescent="0.25">
      <c r="A20" s="212" t="s">
        <v>527</v>
      </c>
      <c r="B20" s="6" t="s">
        <v>4</v>
      </c>
      <c r="C20" s="6" t="s">
        <v>530</v>
      </c>
      <c r="D20" s="206">
        <v>13700</v>
      </c>
      <c r="E20" s="216">
        <f>D20-D20/100*G3</f>
        <v>13700</v>
      </c>
      <c r="F20" s="7"/>
      <c r="G20" s="7"/>
      <c r="H20" s="76"/>
      <c r="I20" s="1"/>
    </row>
    <row r="21" spans="1:9" ht="15.75" x14ac:dyDescent="0.25">
      <c r="A21" s="212"/>
      <c r="B21" s="6"/>
      <c r="C21" s="6"/>
      <c r="D21" s="206"/>
      <c r="E21" s="216"/>
      <c r="F21" s="7"/>
      <c r="G21" s="7"/>
      <c r="H21" s="76"/>
      <c r="I21" s="1"/>
    </row>
    <row r="22" spans="1:9" ht="15.75" x14ac:dyDescent="0.25">
      <c r="A22" s="212"/>
      <c r="B22" s="6"/>
      <c r="C22" s="6"/>
      <c r="D22" s="206"/>
      <c r="E22" s="216"/>
      <c r="F22" s="7"/>
      <c r="G22" s="7"/>
      <c r="H22" s="76"/>
      <c r="I22" s="1"/>
    </row>
    <row r="23" spans="1:9" ht="15.75" x14ac:dyDescent="0.25">
      <c r="A23" s="212"/>
      <c r="B23" s="6"/>
      <c r="C23" s="6"/>
      <c r="D23" s="206"/>
      <c r="E23" s="216"/>
      <c r="F23" s="7"/>
      <c r="G23" s="7"/>
      <c r="H23" s="76"/>
      <c r="I23" s="1"/>
    </row>
    <row r="24" spans="1:9" ht="15.75" x14ac:dyDescent="0.25">
      <c r="A24" s="212"/>
      <c r="B24" s="6"/>
      <c r="C24" s="6"/>
      <c r="D24" s="206"/>
      <c r="E24" s="216"/>
      <c r="F24" s="7"/>
      <c r="G24" s="7"/>
      <c r="H24" s="76"/>
      <c r="I24" s="1"/>
    </row>
    <row r="25" spans="1:9" ht="15.75" x14ac:dyDescent="0.25">
      <c r="A25" s="212"/>
      <c r="B25" s="6"/>
      <c r="C25" s="6"/>
      <c r="D25" s="206"/>
      <c r="E25" s="216"/>
      <c r="F25" s="7"/>
      <c r="G25" s="7"/>
      <c r="H25" s="76"/>
      <c r="I25" s="1"/>
    </row>
    <row r="26" spans="1:9" x14ac:dyDescent="0.25">
      <c r="A26" s="333"/>
      <c r="B26" s="290"/>
      <c r="C26" s="333"/>
      <c r="D26" s="289"/>
      <c r="E26" s="290"/>
      <c r="F26" s="200"/>
      <c r="G26" s="199"/>
      <c r="H26" s="199"/>
      <c r="I26" s="199"/>
    </row>
    <row r="27" spans="1:9" x14ac:dyDescent="0.25">
      <c r="A27" s="288"/>
      <c r="B27" s="290"/>
      <c r="C27" s="288"/>
      <c r="D27" s="289"/>
      <c r="E27" s="290"/>
      <c r="F27" s="199"/>
      <c r="G27" s="199"/>
      <c r="H27" s="199"/>
      <c r="I27" s="199"/>
    </row>
    <row r="28" spans="1:9" x14ac:dyDescent="0.25">
      <c r="A28" s="288"/>
      <c r="B28" s="290"/>
      <c r="C28" s="288"/>
      <c r="D28" s="289"/>
      <c r="E28" s="290"/>
      <c r="F28" s="199"/>
      <c r="G28" s="199"/>
      <c r="H28" s="199"/>
      <c r="I28" s="199"/>
    </row>
    <row r="29" spans="1:9" x14ac:dyDescent="0.25">
      <c r="A29" s="288"/>
      <c r="B29" s="290"/>
      <c r="C29" s="288"/>
      <c r="D29" s="289"/>
      <c r="E29" s="290"/>
      <c r="F29" s="199"/>
      <c r="G29" s="199"/>
      <c r="H29" s="199"/>
      <c r="I29" s="199"/>
    </row>
    <row r="30" spans="1:9" x14ac:dyDescent="0.25">
      <c r="A30" s="288"/>
      <c r="B30" s="290"/>
      <c r="C30" s="288"/>
      <c r="D30" s="289"/>
      <c r="E30" s="290"/>
      <c r="F30" s="199"/>
      <c r="G30" s="199"/>
      <c r="H30" s="199"/>
      <c r="I30" s="199"/>
    </row>
    <row r="31" spans="1:9" x14ac:dyDescent="0.25">
      <c r="A31" s="288"/>
      <c r="B31" s="290"/>
      <c r="C31" s="288"/>
      <c r="D31" s="289"/>
      <c r="E31" s="290"/>
      <c r="F31" s="199"/>
      <c r="G31" s="199"/>
      <c r="H31" s="199"/>
      <c r="I31" s="199"/>
    </row>
    <row r="32" spans="1:9" x14ac:dyDescent="0.25">
      <c r="A32" s="288"/>
      <c r="B32" s="290"/>
      <c r="C32" s="288"/>
      <c r="D32" s="289"/>
      <c r="E32" s="290"/>
      <c r="F32" s="199"/>
      <c r="G32" s="199"/>
      <c r="H32" s="199"/>
      <c r="I32" s="199"/>
    </row>
    <row r="33" spans="1:9" ht="18.75" x14ac:dyDescent="0.25">
      <c r="A33" s="288"/>
      <c r="B33" s="290"/>
      <c r="C33" s="288"/>
      <c r="D33" s="289"/>
      <c r="E33" s="290"/>
      <c r="F33" s="141"/>
      <c r="G33" s="199"/>
      <c r="H33" s="199"/>
      <c r="I33" s="199"/>
    </row>
    <row r="34" spans="1:9" ht="178.5" customHeight="1" x14ac:dyDescent="0.25">
      <c r="A34" s="288"/>
      <c r="B34" s="290"/>
      <c r="C34" s="288"/>
      <c r="D34" s="289"/>
      <c r="E34" s="290"/>
      <c r="F34" s="199"/>
      <c r="G34" s="199"/>
      <c r="H34" s="199"/>
      <c r="I34" s="199"/>
    </row>
    <row r="35" spans="1:9" ht="24.75" customHeight="1" x14ac:dyDescent="0.25">
      <c r="A35" s="372" t="s">
        <v>506</v>
      </c>
      <c r="B35" s="372"/>
      <c r="C35" s="372" t="s">
        <v>524</v>
      </c>
      <c r="D35" s="372"/>
      <c r="E35" s="372"/>
      <c r="F35" s="199"/>
      <c r="G35" s="199"/>
      <c r="H35" s="199"/>
      <c r="I35" s="199"/>
    </row>
    <row r="36" spans="1:9" x14ac:dyDescent="0.25">
      <c r="A36" s="333"/>
      <c r="B36" s="290"/>
      <c r="C36" s="333"/>
      <c r="D36" s="289"/>
      <c r="E36" s="290"/>
      <c r="F36" s="199"/>
      <c r="G36" s="199"/>
      <c r="H36" s="199"/>
      <c r="I36" s="199"/>
    </row>
    <row r="37" spans="1:9" x14ac:dyDescent="0.25">
      <c r="A37" s="288"/>
      <c r="B37" s="290"/>
      <c r="C37" s="288"/>
      <c r="D37" s="289"/>
      <c r="E37" s="290"/>
      <c r="F37" s="199"/>
      <c r="G37" s="199"/>
      <c r="H37" s="199"/>
      <c r="I37" s="199"/>
    </row>
    <row r="38" spans="1:9" x14ac:dyDescent="0.25">
      <c r="A38" s="288"/>
      <c r="B38" s="290"/>
      <c r="C38" s="288"/>
      <c r="D38" s="289"/>
      <c r="E38" s="290"/>
      <c r="F38" s="199"/>
      <c r="G38" s="199"/>
      <c r="H38" s="199"/>
      <c r="I38" s="199"/>
    </row>
    <row r="39" spans="1:9" x14ac:dyDescent="0.25">
      <c r="A39" s="288"/>
      <c r="B39" s="290"/>
      <c r="C39" s="288"/>
      <c r="D39" s="289"/>
      <c r="E39" s="290"/>
      <c r="F39" s="199"/>
      <c r="G39" s="199"/>
      <c r="H39" s="199"/>
      <c r="I39" s="199"/>
    </row>
    <row r="40" spans="1:9" x14ac:dyDescent="0.25">
      <c r="A40" s="288"/>
      <c r="B40" s="290"/>
      <c r="C40" s="288"/>
      <c r="D40" s="289"/>
      <c r="E40" s="290"/>
      <c r="F40" s="199"/>
      <c r="G40" s="199"/>
      <c r="H40" s="199"/>
      <c r="I40" s="142"/>
    </row>
    <row r="41" spans="1:9" x14ac:dyDescent="0.25">
      <c r="A41" s="288"/>
      <c r="B41" s="290"/>
      <c r="C41" s="288"/>
      <c r="D41" s="289"/>
      <c r="E41" s="290"/>
    </row>
    <row r="42" spans="1:9" x14ac:dyDescent="0.25">
      <c r="A42" s="288"/>
      <c r="B42" s="290"/>
      <c r="C42" s="288"/>
      <c r="D42" s="289"/>
      <c r="E42" s="290"/>
    </row>
    <row r="43" spans="1:9" x14ac:dyDescent="0.25">
      <c r="A43" s="288"/>
      <c r="B43" s="290"/>
      <c r="C43" s="288"/>
      <c r="D43" s="289"/>
      <c r="E43" s="290"/>
    </row>
    <row r="44" spans="1:9" ht="175.5" customHeight="1" x14ac:dyDescent="0.25">
      <c r="A44" s="288"/>
      <c r="B44" s="290"/>
      <c r="C44" s="288"/>
      <c r="D44" s="289"/>
      <c r="E44" s="290"/>
    </row>
    <row r="45" spans="1:9" ht="21.75" customHeight="1" x14ac:dyDescent="0.25">
      <c r="A45" s="372" t="s">
        <v>523</v>
      </c>
      <c r="B45" s="372"/>
      <c r="C45" s="372" t="s">
        <v>531</v>
      </c>
      <c r="D45" s="372"/>
      <c r="E45" s="372"/>
    </row>
  </sheetData>
  <mergeCells count="11">
    <mergeCell ref="A1:H1"/>
    <mergeCell ref="A2:F2"/>
    <mergeCell ref="G2:H2"/>
    <mergeCell ref="A45:B45"/>
    <mergeCell ref="C26:E34"/>
    <mergeCell ref="C35:E35"/>
    <mergeCell ref="C36:E44"/>
    <mergeCell ref="C45:E45"/>
    <mergeCell ref="A26:B34"/>
    <mergeCell ref="A35:B35"/>
    <mergeCell ref="A36:B44"/>
  </mergeCells>
  <pageMargins left="0.7" right="0.7" top="0.75" bottom="0.75" header="0.3" footer="0.3"/>
  <pageSetup paperSize="9" scale="47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1"/>
  <sheetViews>
    <sheetView zoomScale="115" zoomScaleNormal="115" workbookViewId="0">
      <selection activeCell="A19" sqref="A19"/>
    </sheetView>
  </sheetViews>
  <sheetFormatPr defaultRowHeight="15" x14ac:dyDescent="0.25"/>
  <cols>
    <col min="1" max="1" width="43" customWidth="1"/>
    <col min="2" max="2" width="32.42578125" customWidth="1"/>
    <col min="3" max="3" width="34.42578125" customWidth="1"/>
    <col min="4" max="4" width="19" customWidth="1"/>
    <col min="5" max="5" width="29.5703125" customWidth="1"/>
    <col min="6" max="6" width="18.140625" customWidth="1"/>
  </cols>
  <sheetData>
    <row r="1" spans="1:9" x14ac:dyDescent="0.25">
      <c r="A1" s="293" t="s">
        <v>532</v>
      </c>
      <c r="B1" s="294"/>
      <c r="C1" s="294"/>
      <c r="D1" s="294"/>
      <c r="E1" s="294"/>
      <c r="F1" s="294"/>
      <c r="G1" s="294"/>
      <c r="H1" s="295"/>
      <c r="I1" s="1"/>
    </row>
    <row r="2" spans="1:9" x14ac:dyDescent="0.25">
      <c r="A2" s="296"/>
      <c r="B2" s="297"/>
      <c r="C2" s="297"/>
      <c r="D2" s="297"/>
      <c r="E2" s="297"/>
      <c r="F2" s="298"/>
      <c r="G2" s="456" t="str">
        <f>ОГЛАВЛЕНИЕ!D10</f>
        <v>с 14.01.2019</v>
      </c>
      <c r="H2" s="390"/>
      <c r="I2" s="1"/>
    </row>
    <row r="3" spans="1:9" ht="37.5" customHeight="1" x14ac:dyDescent="0.25">
      <c r="A3" s="2" t="s">
        <v>0</v>
      </c>
      <c r="B3" s="2" t="s">
        <v>1</v>
      </c>
      <c r="C3" s="66" t="s">
        <v>2</v>
      </c>
      <c r="D3" s="3" t="s">
        <v>294</v>
      </c>
      <c r="E3" s="53" t="s">
        <v>291</v>
      </c>
      <c r="F3" s="54" t="s">
        <v>290</v>
      </c>
      <c r="G3" s="160">
        <f>ОГЛАВЛЕНИЕ!C33</f>
        <v>0</v>
      </c>
      <c r="H3" s="74"/>
      <c r="I3" s="1"/>
    </row>
    <row r="4" spans="1:9" ht="15.75" x14ac:dyDescent="0.25">
      <c r="A4" s="212" t="s">
        <v>552</v>
      </c>
      <c r="B4" s="75" t="s">
        <v>149</v>
      </c>
      <c r="C4" s="75" t="s">
        <v>558</v>
      </c>
      <c r="D4" s="206">
        <v>600</v>
      </c>
      <c r="E4" s="207">
        <f>D4-D4/100*G3</f>
        <v>600</v>
      </c>
      <c r="F4" s="9"/>
      <c r="G4" s="8"/>
      <c r="H4" s="76"/>
      <c r="I4" s="1"/>
    </row>
    <row r="5" spans="1:9" ht="15.75" x14ac:dyDescent="0.25">
      <c r="A5" s="212" t="s">
        <v>553</v>
      </c>
      <c r="B5" s="75" t="s">
        <v>149</v>
      </c>
      <c r="C5" s="75" t="s">
        <v>559</v>
      </c>
      <c r="D5" s="206">
        <v>650</v>
      </c>
      <c r="E5" s="207">
        <f>D5-D5/100*G3</f>
        <v>650</v>
      </c>
      <c r="F5" s="9"/>
      <c r="G5" s="8"/>
      <c r="H5" s="76"/>
      <c r="I5" s="1"/>
    </row>
    <row r="6" spans="1:9" ht="15.75" x14ac:dyDescent="0.25">
      <c r="A6" s="212" t="s">
        <v>554</v>
      </c>
      <c r="B6" s="75" t="s">
        <v>149</v>
      </c>
      <c r="C6" s="75" t="s">
        <v>560</v>
      </c>
      <c r="D6" s="206">
        <v>700</v>
      </c>
      <c r="E6" s="207">
        <f>D6-D6/100*G3</f>
        <v>700</v>
      </c>
      <c r="F6" s="9"/>
      <c r="G6" s="8"/>
      <c r="H6" s="76"/>
      <c r="I6" s="1"/>
    </row>
    <row r="7" spans="1:9" ht="15.75" x14ac:dyDescent="0.25">
      <c r="A7" s="212" t="s">
        <v>555</v>
      </c>
      <c r="B7" s="75" t="s">
        <v>149</v>
      </c>
      <c r="C7" s="75" t="s">
        <v>561</v>
      </c>
      <c r="D7" s="206">
        <v>750</v>
      </c>
      <c r="E7" s="207">
        <f>D7-D7/100*G3</f>
        <v>750</v>
      </c>
      <c r="F7" s="9"/>
      <c r="G7" s="8"/>
      <c r="H7" s="76"/>
      <c r="I7" s="1"/>
    </row>
    <row r="8" spans="1:9" ht="15.75" x14ac:dyDescent="0.25">
      <c r="A8" s="212" t="s">
        <v>556</v>
      </c>
      <c r="B8" s="75" t="s">
        <v>149</v>
      </c>
      <c r="C8" s="75" t="s">
        <v>563</v>
      </c>
      <c r="D8" s="206">
        <v>800</v>
      </c>
      <c r="E8" s="207">
        <f>D8-D8/100*G3</f>
        <v>800</v>
      </c>
      <c r="F8" s="9"/>
      <c r="G8" s="8"/>
      <c r="H8" s="76"/>
      <c r="I8" s="1"/>
    </row>
    <row r="9" spans="1:9" ht="15.75" x14ac:dyDescent="0.25">
      <c r="A9" s="212" t="s">
        <v>557</v>
      </c>
      <c r="B9" s="75" t="s">
        <v>149</v>
      </c>
      <c r="C9" s="75" t="s">
        <v>562</v>
      </c>
      <c r="D9" s="206">
        <v>850</v>
      </c>
      <c r="E9" s="207">
        <f>D9-D9/100*G3</f>
        <v>850</v>
      </c>
      <c r="F9" s="9"/>
      <c r="G9" s="8"/>
      <c r="H9" s="76"/>
      <c r="I9" s="1"/>
    </row>
    <row r="10" spans="1:9" ht="15.75" x14ac:dyDescent="0.25">
      <c r="A10" s="212" t="s">
        <v>541</v>
      </c>
      <c r="B10" s="75" t="s">
        <v>149</v>
      </c>
      <c r="C10" s="75" t="s">
        <v>540</v>
      </c>
      <c r="D10" s="206">
        <v>700</v>
      </c>
      <c r="E10" s="207">
        <f>D10-D10/100*G3</f>
        <v>700</v>
      </c>
      <c r="F10" s="9"/>
      <c r="G10" s="8"/>
      <c r="H10" s="76"/>
      <c r="I10" s="1"/>
    </row>
    <row r="11" spans="1:9" ht="15.75" x14ac:dyDescent="0.25">
      <c r="A11" s="212" t="s">
        <v>542</v>
      </c>
      <c r="B11" s="75" t="s">
        <v>149</v>
      </c>
      <c r="C11" s="75" t="s">
        <v>547</v>
      </c>
      <c r="D11" s="206">
        <v>750</v>
      </c>
      <c r="E11" s="207">
        <f>D11-D11/100*G3</f>
        <v>750</v>
      </c>
      <c r="F11" s="9"/>
      <c r="G11" s="8"/>
      <c r="H11" s="76"/>
      <c r="I11" s="1"/>
    </row>
    <row r="12" spans="1:9" ht="15.75" x14ac:dyDescent="0.25">
      <c r="A12" s="77" t="s">
        <v>543</v>
      </c>
      <c r="B12" s="78" t="s">
        <v>149</v>
      </c>
      <c r="C12" s="78" t="s">
        <v>548</v>
      </c>
      <c r="D12" s="206">
        <v>800</v>
      </c>
      <c r="E12" s="208">
        <f>D12-D12/100*G3</f>
        <v>800</v>
      </c>
      <c r="F12" s="214"/>
      <c r="G12" s="213"/>
      <c r="H12" s="99"/>
      <c r="I12" s="1"/>
    </row>
    <row r="13" spans="1:9" ht="15.75" x14ac:dyDescent="0.25">
      <c r="A13" s="77" t="s">
        <v>544</v>
      </c>
      <c r="B13" s="10" t="s">
        <v>149</v>
      </c>
      <c r="C13" s="78" t="s">
        <v>549</v>
      </c>
      <c r="D13" s="215">
        <v>850</v>
      </c>
      <c r="E13" s="209">
        <f>D13-D13/100*G3</f>
        <v>850</v>
      </c>
      <c r="F13" s="11"/>
      <c r="G13" s="11"/>
      <c r="H13" s="99"/>
      <c r="I13" s="1"/>
    </row>
    <row r="14" spans="1:9" ht="15.75" x14ac:dyDescent="0.25">
      <c r="A14" s="56" t="s">
        <v>545</v>
      </c>
      <c r="B14" s="10" t="s">
        <v>149</v>
      </c>
      <c r="C14" s="78" t="s">
        <v>550</v>
      </c>
      <c r="D14" s="215">
        <v>900</v>
      </c>
      <c r="E14" s="207">
        <f>D14-D14/100*G3</f>
        <v>900</v>
      </c>
      <c r="F14" s="11"/>
      <c r="G14" s="11"/>
      <c r="H14" s="99"/>
      <c r="I14" s="1"/>
    </row>
    <row r="15" spans="1:9" ht="15.75" x14ac:dyDescent="0.25">
      <c r="A15" s="212" t="s">
        <v>546</v>
      </c>
      <c r="B15" s="6" t="s">
        <v>149</v>
      </c>
      <c r="C15" s="6" t="s">
        <v>551</v>
      </c>
      <c r="D15" s="206">
        <v>950</v>
      </c>
      <c r="E15" s="207">
        <f>D15-D15/100*G3</f>
        <v>950</v>
      </c>
      <c r="F15" s="7"/>
      <c r="G15" s="7"/>
      <c r="H15" s="76"/>
      <c r="I15" s="1"/>
    </row>
    <row r="16" spans="1:9" ht="15.75" x14ac:dyDescent="0.25">
      <c r="A16" s="212" t="s">
        <v>534</v>
      </c>
      <c r="B16" s="6" t="s">
        <v>149</v>
      </c>
      <c r="C16" s="6" t="s">
        <v>566</v>
      </c>
      <c r="D16" s="206">
        <v>1800</v>
      </c>
      <c r="E16" s="217">
        <f>D16-D16/100*G3</f>
        <v>1800</v>
      </c>
      <c r="F16" s="7"/>
      <c r="G16" s="7"/>
      <c r="H16" s="76"/>
      <c r="I16" s="1"/>
    </row>
    <row r="17" spans="1:9" ht="15.75" x14ac:dyDescent="0.25">
      <c r="A17" s="212" t="s">
        <v>535</v>
      </c>
      <c r="B17" s="6" t="s">
        <v>149</v>
      </c>
      <c r="C17" s="6" t="s">
        <v>567</v>
      </c>
      <c r="D17" s="206">
        <v>2000</v>
      </c>
      <c r="E17" s="217">
        <f>D17-D17/100*G3</f>
        <v>2000</v>
      </c>
      <c r="F17" s="7"/>
      <c r="G17" s="7"/>
      <c r="H17" s="76"/>
      <c r="I17" s="1"/>
    </row>
    <row r="18" spans="1:9" ht="15.75" x14ac:dyDescent="0.25">
      <c r="A18" s="212" t="s">
        <v>536</v>
      </c>
      <c r="B18" s="6" t="s">
        <v>149</v>
      </c>
      <c r="C18" s="6" t="s">
        <v>568</v>
      </c>
      <c r="D18" s="206">
        <v>2350</v>
      </c>
      <c r="E18" s="217">
        <f>D18-D18/100*G3</f>
        <v>2350</v>
      </c>
      <c r="F18" s="7"/>
      <c r="G18" s="7"/>
      <c r="H18" s="76"/>
      <c r="I18" s="1"/>
    </row>
    <row r="19" spans="1:9" ht="15.75" x14ac:dyDescent="0.25">
      <c r="A19" s="212" t="s">
        <v>537</v>
      </c>
      <c r="B19" s="6" t="s">
        <v>149</v>
      </c>
      <c r="C19" s="6" t="s">
        <v>569</v>
      </c>
      <c r="D19" s="206">
        <v>2700</v>
      </c>
      <c r="E19" s="217">
        <f>D19-D19/100*G3</f>
        <v>2700</v>
      </c>
      <c r="F19" s="7"/>
      <c r="G19" s="7"/>
      <c r="H19" s="76"/>
      <c r="I19" s="1"/>
    </row>
    <row r="20" spans="1:9" ht="15.75" x14ac:dyDescent="0.25">
      <c r="A20" s="212" t="s">
        <v>538</v>
      </c>
      <c r="B20" s="6" t="s">
        <v>149</v>
      </c>
      <c r="C20" s="6" t="s">
        <v>570</v>
      </c>
      <c r="D20" s="206">
        <v>2850</v>
      </c>
      <c r="E20" s="217">
        <f>D20-D20/100*G3</f>
        <v>2850</v>
      </c>
      <c r="F20" s="7"/>
      <c r="G20" s="7"/>
      <c r="H20" s="76"/>
      <c r="I20" s="1"/>
    </row>
    <row r="21" spans="1:9" ht="15.75" x14ac:dyDescent="0.25">
      <c r="A21" s="212" t="s">
        <v>539</v>
      </c>
      <c r="B21" s="6" t="s">
        <v>149</v>
      </c>
      <c r="C21" s="6" t="s">
        <v>571</v>
      </c>
      <c r="D21" s="206">
        <v>3100</v>
      </c>
      <c r="E21" s="217">
        <f>D21-D21/100*G3</f>
        <v>3100</v>
      </c>
      <c r="F21" s="7"/>
      <c r="G21" s="7"/>
      <c r="H21" s="76"/>
      <c r="I21" s="1"/>
    </row>
    <row r="22" spans="1:9" x14ac:dyDescent="0.25">
      <c r="A22" s="333"/>
      <c r="B22" s="290"/>
      <c r="C22" s="333"/>
      <c r="D22" s="289"/>
      <c r="E22" s="290"/>
      <c r="F22" s="211"/>
      <c r="G22" s="210"/>
      <c r="H22" s="210"/>
      <c r="I22" s="210"/>
    </row>
    <row r="23" spans="1:9" x14ac:dyDescent="0.25">
      <c r="A23" s="288"/>
      <c r="B23" s="290"/>
      <c r="C23" s="288"/>
      <c r="D23" s="289"/>
      <c r="E23" s="290"/>
      <c r="F23" s="210"/>
      <c r="G23" s="210"/>
      <c r="H23" s="210"/>
      <c r="I23" s="210"/>
    </row>
    <row r="24" spans="1:9" x14ac:dyDescent="0.25">
      <c r="A24" s="288"/>
      <c r="B24" s="290"/>
      <c r="C24" s="288"/>
      <c r="D24" s="289"/>
      <c r="E24" s="290"/>
      <c r="F24" s="210"/>
      <c r="G24" s="210"/>
      <c r="H24" s="210"/>
      <c r="I24" s="210"/>
    </row>
    <row r="25" spans="1:9" x14ac:dyDescent="0.25">
      <c r="A25" s="288"/>
      <c r="B25" s="290"/>
      <c r="C25" s="288"/>
      <c r="D25" s="289"/>
      <c r="E25" s="290"/>
      <c r="F25" s="210"/>
      <c r="G25" s="210"/>
      <c r="H25" s="210"/>
      <c r="I25" s="210"/>
    </row>
    <row r="26" spans="1:9" x14ac:dyDescent="0.25">
      <c r="A26" s="288"/>
      <c r="B26" s="290"/>
      <c r="C26" s="288"/>
      <c r="D26" s="289"/>
      <c r="E26" s="290"/>
      <c r="F26" s="210"/>
      <c r="G26" s="210"/>
      <c r="H26" s="210"/>
      <c r="I26" s="210"/>
    </row>
    <row r="27" spans="1:9" x14ac:dyDescent="0.25">
      <c r="A27" s="288"/>
      <c r="B27" s="290"/>
      <c r="C27" s="288"/>
      <c r="D27" s="289"/>
      <c r="E27" s="290"/>
      <c r="F27" s="210"/>
      <c r="G27" s="210"/>
      <c r="H27" s="210"/>
      <c r="I27" s="210"/>
    </row>
    <row r="28" spans="1:9" x14ac:dyDescent="0.25">
      <c r="A28" s="288"/>
      <c r="B28" s="290"/>
      <c r="C28" s="288"/>
      <c r="D28" s="289"/>
      <c r="E28" s="290"/>
      <c r="F28" s="210"/>
      <c r="G28" s="210"/>
      <c r="H28" s="210"/>
      <c r="I28" s="210"/>
    </row>
    <row r="29" spans="1:9" ht="18.75" x14ac:dyDescent="0.25">
      <c r="A29" s="288"/>
      <c r="B29" s="290"/>
      <c r="C29" s="288"/>
      <c r="D29" s="289"/>
      <c r="E29" s="290"/>
      <c r="F29" s="141"/>
      <c r="G29" s="210"/>
      <c r="H29" s="210"/>
      <c r="I29" s="210"/>
    </row>
    <row r="30" spans="1:9" ht="178.5" customHeight="1" x14ac:dyDescent="0.25">
      <c r="A30" s="288"/>
      <c r="B30" s="290"/>
      <c r="C30" s="288"/>
      <c r="D30" s="289"/>
      <c r="E30" s="290"/>
      <c r="F30" s="210"/>
      <c r="G30" s="210"/>
      <c r="H30" s="210"/>
      <c r="I30" s="210"/>
    </row>
    <row r="31" spans="1:9" ht="24.75" customHeight="1" x14ac:dyDescent="0.25">
      <c r="A31" s="372" t="s">
        <v>564</v>
      </c>
      <c r="B31" s="372"/>
      <c r="C31" s="372" t="s">
        <v>565</v>
      </c>
      <c r="D31" s="372"/>
      <c r="E31" s="372"/>
      <c r="F31" s="210"/>
      <c r="G31" s="210"/>
      <c r="H31" s="210"/>
      <c r="I31" s="210"/>
    </row>
  </sheetData>
  <mergeCells count="7">
    <mergeCell ref="A31:B31"/>
    <mergeCell ref="C31:E31"/>
    <mergeCell ref="A1:H1"/>
    <mergeCell ref="A2:F2"/>
    <mergeCell ref="G2:H2"/>
    <mergeCell ref="A22:B30"/>
    <mergeCell ref="C22:E30"/>
  </mergeCells>
  <pageMargins left="0.7" right="0.7" top="0.75" bottom="0.75" header="0.3" footer="0.3"/>
  <pageSetup paperSize="9" scale="6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zoomScaleNormal="100" workbookViewId="0">
      <selection activeCell="J22" sqref="J22"/>
    </sheetView>
  </sheetViews>
  <sheetFormatPr defaultRowHeight="15" x14ac:dyDescent="0.25"/>
  <cols>
    <col min="1" max="1" width="30" customWidth="1"/>
    <col min="2" max="2" width="41" customWidth="1"/>
    <col min="3" max="3" width="21.140625" customWidth="1"/>
    <col min="4" max="4" width="32.7109375" customWidth="1"/>
    <col min="5" max="5" width="19.42578125" customWidth="1"/>
    <col min="7" max="7" width="14.7109375" customWidth="1"/>
  </cols>
  <sheetData>
    <row r="1" spans="1:8" ht="15.75" x14ac:dyDescent="0.25">
      <c r="A1" s="511" t="s">
        <v>627</v>
      </c>
      <c r="B1" s="512"/>
      <c r="C1" s="512"/>
      <c r="D1" s="512"/>
      <c r="E1" s="512"/>
      <c r="F1" s="512"/>
      <c r="G1" s="512"/>
      <c r="H1" s="513"/>
    </row>
    <row r="2" spans="1:8" x14ac:dyDescent="0.25">
      <c r="A2" s="254"/>
      <c r="B2" s="254"/>
      <c r="C2" s="254"/>
      <c r="D2" s="254"/>
      <c r="E2" s="254"/>
      <c r="F2" s="254"/>
      <c r="G2" s="254" t="str">
        <f>ОГЛАВЛЕНИЕ!D10</f>
        <v>с 14.01.2019</v>
      </c>
      <c r="H2" s="254"/>
    </row>
    <row r="3" spans="1:8" ht="27.75" customHeight="1" x14ac:dyDescent="0.25">
      <c r="A3" s="254" t="s">
        <v>0</v>
      </c>
      <c r="B3" s="254" t="s">
        <v>1</v>
      </c>
      <c r="C3" s="254" t="s">
        <v>2</v>
      </c>
      <c r="D3" s="254" t="s">
        <v>294</v>
      </c>
      <c r="E3" s="256" t="s">
        <v>291</v>
      </c>
      <c r="F3" s="256" t="s">
        <v>290</v>
      </c>
      <c r="G3" s="257">
        <f>ОГЛАВЛЕНИЕ!C35</f>
        <v>0</v>
      </c>
      <c r="H3" s="254"/>
    </row>
    <row r="4" spans="1:8" ht="15.75" x14ac:dyDescent="0.25">
      <c r="A4" s="252" t="s">
        <v>628</v>
      </c>
      <c r="B4" s="252" t="s">
        <v>149</v>
      </c>
      <c r="C4" s="252" t="s">
        <v>632</v>
      </c>
      <c r="D4" s="265">
        <v>1428</v>
      </c>
      <c r="E4" s="255">
        <f>D4-D4/100*G3</f>
        <v>1428</v>
      </c>
      <c r="F4" s="252"/>
      <c r="G4" s="252"/>
      <c r="H4" s="252"/>
    </row>
    <row r="5" spans="1:8" ht="15.75" x14ac:dyDescent="0.25">
      <c r="A5" s="252" t="s">
        <v>629</v>
      </c>
      <c r="B5" s="252" t="s">
        <v>149</v>
      </c>
      <c r="C5" s="252" t="s">
        <v>633</v>
      </c>
      <c r="D5" s="265">
        <v>1734</v>
      </c>
      <c r="E5" s="255">
        <f>D5-D5/100*G3</f>
        <v>1734</v>
      </c>
      <c r="F5" s="252"/>
      <c r="G5" s="252"/>
      <c r="H5" s="252"/>
    </row>
    <row r="6" spans="1:8" ht="15.75" x14ac:dyDescent="0.25">
      <c r="A6" s="252" t="s">
        <v>630</v>
      </c>
      <c r="B6" s="252" t="s">
        <v>149</v>
      </c>
      <c r="C6" s="252" t="s">
        <v>634</v>
      </c>
      <c r="D6" s="265">
        <v>2448</v>
      </c>
      <c r="E6" s="255">
        <f>D6-D6/100*G3</f>
        <v>2448</v>
      </c>
      <c r="F6" s="252"/>
      <c r="G6" s="252"/>
      <c r="H6" s="252"/>
    </row>
    <row r="7" spans="1:8" ht="15.75" x14ac:dyDescent="0.25">
      <c r="A7" s="252" t="s">
        <v>631</v>
      </c>
      <c r="B7" s="252" t="s">
        <v>149</v>
      </c>
      <c r="C7" s="252" t="s">
        <v>634</v>
      </c>
      <c r="D7" s="265">
        <v>5100</v>
      </c>
      <c r="E7" s="255">
        <f>D7-D7/100*G3</f>
        <v>5100</v>
      </c>
      <c r="F7" s="252"/>
      <c r="G7" s="252"/>
      <c r="H7" s="252"/>
    </row>
    <row r="8" spans="1:8" x14ac:dyDescent="0.25">
      <c r="A8" s="309"/>
      <c r="B8" s="370"/>
      <c r="C8" s="309"/>
      <c r="D8" s="309"/>
      <c r="E8" s="309"/>
      <c r="F8" s="309"/>
      <c r="G8" s="309"/>
      <c r="H8" s="309"/>
    </row>
    <row r="9" spans="1:8" x14ac:dyDescent="0.25">
      <c r="A9" s="309"/>
      <c r="B9" s="370"/>
      <c r="C9" s="309"/>
      <c r="D9" s="309"/>
      <c r="E9" s="309"/>
      <c r="F9" s="309"/>
      <c r="G9" s="309"/>
      <c r="H9" s="309"/>
    </row>
    <row r="10" spans="1:8" x14ac:dyDescent="0.25">
      <c r="A10" s="309"/>
      <c r="B10" s="370"/>
      <c r="C10" s="309"/>
      <c r="D10" s="309"/>
      <c r="E10" s="309"/>
      <c r="F10" s="309"/>
      <c r="G10" s="309"/>
      <c r="H10" s="309"/>
    </row>
    <row r="11" spans="1:8" x14ac:dyDescent="0.25">
      <c r="A11" s="309"/>
      <c r="B11" s="370"/>
      <c r="C11" s="309"/>
      <c r="D11" s="309"/>
      <c r="E11" s="309"/>
      <c r="F11" s="309"/>
      <c r="G11" s="309"/>
      <c r="H11" s="309"/>
    </row>
    <row r="12" spans="1:8" x14ac:dyDescent="0.25">
      <c r="A12" s="309"/>
      <c r="B12" s="370"/>
      <c r="C12" s="309"/>
      <c r="D12" s="309"/>
      <c r="E12" s="309"/>
      <c r="F12" s="309"/>
      <c r="G12" s="309"/>
      <c r="H12" s="309"/>
    </row>
    <row r="13" spans="1:8" x14ac:dyDescent="0.25">
      <c r="A13" s="309"/>
      <c r="B13" s="370"/>
      <c r="C13" s="309"/>
      <c r="D13" s="309"/>
      <c r="E13" s="309"/>
      <c r="F13" s="309"/>
      <c r="G13" s="309"/>
      <c r="H13" s="309"/>
    </row>
    <row r="14" spans="1:8" x14ac:dyDescent="0.25">
      <c r="A14" s="309"/>
      <c r="B14" s="370"/>
      <c r="C14" s="309"/>
      <c r="D14" s="309"/>
      <c r="E14" s="309"/>
      <c r="F14" s="309"/>
      <c r="G14" s="309"/>
      <c r="H14" s="309"/>
    </row>
    <row r="15" spans="1:8" x14ac:dyDescent="0.25">
      <c r="A15" s="309"/>
      <c r="B15" s="370"/>
      <c r="C15" s="309"/>
      <c r="D15" s="309"/>
      <c r="E15" s="309"/>
      <c r="F15" s="309"/>
      <c r="G15" s="309"/>
      <c r="H15" s="309"/>
    </row>
    <row r="16" spans="1:8" x14ac:dyDescent="0.25">
      <c r="A16" s="309"/>
      <c r="B16" s="370"/>
      <c r="C16" s="309"/>
      <c r="D16" s="309"/>
      <c r="E16" s="309"/>
      <c r="F16" s="309"/>
      <c r="G16" s="309"/>
      <c r="H16" s="309"/>
    </row>
    <row r="17" spans="1:8" x14ac:dyDescent="0.25">
      <c r="A17" s="309"/>
      <c r="B17" s="370"/>
      <c r="C17" s="309"/>
      <c r="D17" s="309"/>
      <c r="E17" s="309"/>
      <c r="F17" s="309"/>
      <c r="G17" s="309"/>
      <c r="H17" s="309"/>
    </row>
    <row r="18" spans="1:8" x14ac:dyDescent="0.25">
      <c r="A18" s="252" t="s">
        <v>628</v>
      </c>
      <c r="B18" s="253" t="s">
        <v>629</v>
      </c>
      <c r="C18" s="309"/>
      <c r="D18" s="309"/>
      <c r="E18" s="309"/>
      <c r="F18" s="309"/>
      <c r="G18" s="309"/>
      <c r="H18" s="309"/>
    </row>
    <row r="19" spans="1:8" x14ac:dyDescent="0.25">
      <c r="C19" s="309"/>
      <c r="D19" s="309"/>
      <c r="E19" s="309"/>
      <c r="F19" s="309"/>
      <c r="G19" s="309"/>
      <c r="H19" s="309"/>
    </row>
    <row r="20" spans="1:8" x14ac:dyDescent="0.25">
      <c r="C20" s="309"/>
      <c r="D20" s="309"/>
      <c r="E20" s="309"/>
      <c r="F20" s="309"/>
      <c r="G20" s="309"/>
      <c r="H20" s="309"/>
    </row>
    <row r="21" spans="1:8" x14ac:dyDescent="0.25">
      <c r="C21" s="309"/>
      <c r="D21" s="309"/>
      <c r="E21" s="309"/>
      <c r="F21" s="309"/>
      <c r="G21" s="309"/>
      <c r="H21" s="309"/>
    </row>
    <row r="22" spans="1:8" x14ac:dyDescent="0.25">
      <c r="C22" s="309"/>
      <c r="D22" s="309"/>
      <c r="E22" s="309"/>
      <c r="F22" s="309"/>
      <c r="G22" s="309"/>
      <c r="H22" s="309"/>
    </row>
    <row r="23" spans="1:8" x14ac:dyDescent="0.25">
      <c r="C23" s="309"/>
      <c r="D23" s="309"/>
      <c r="E23" s="309"/>
      <c r="F23" s="309"/>
      <c r="G23" s="309"/>
      <c r="H23" s="309"/>
    </row>
    <row r="24" spans="1:8" x14ac:dyDescent="0.25">
      <c r="C24" s="309"/>
      <c r="D24" s="309"/>
      <c r="E24" s="309"/>
      <c r="F24" s="309"/>
      <c r="G24" s="309"/>
      <c r="H24" s="309"/>
    </row>
    <row r="25" spans="1:8" x14ac:dyDescent="0.25">
      <c r="C25" s="309"/>
      <c r="D25" s="309"/>
      <c r="E25" s="309"/>
      <c r="F25" s="309"/>
      <c r="G25" s="309"/>
      <c r="H25" s="309"/>
    </row>
    <row r="26" spans="1:8" x14ac:dyDescent="0.25">
      <c r="C26" s="309"/>
      <c r="D26" s="309"/>
      <c r="E26" s="309"/>
      <c r="F26" s="309"/>
      <c r="G26" s="309"/>
      <c r="H26" s="309"/>
    </row>
    <row r="27" spans="1:8" x14ac:dyDescent="0.25">
      <c r="C27" s="309"/>
      <c r="D27" s="309"/>
      <c r="E27" s="309"/>
      <c r="F27" s="309"/>
      <c r="G27" s="309"/>
      <c r="H27" s="309"/>
    </row>
    <row r="28" spans="1:8" x14ac:dyDescent="0.25">
      <c r="C28" s="372" t="s">
        <v>630</v>
      </c>
      <c r="D28" s="372"/>
      <c r="E28" s="372" t="s">
        <v>631</v>
      </c>
      <c r="F28" s="372"/>
      <c r="G28" s="372"/>
      <c r="H28" s="372"/>
    </row>
  </sheetData>
  <mergeCells count="7">
    <mergeCell ref="A1:H1"/>
    <mergeCell ref="A8:A17"/>
    <mergeCell ref="B8:B17"/>
    <mergeCell ref="C8:D27"/>
    <mergeCell ref="C28:D28"/>
    <mergeCell ref="E8:H27"/>
    <mergeCell ref="E28:H28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6"/>
  <sheetViews>
    <sheetView workbookViewId="0">
      <selection activeCell="A26" sqref="A26:B26"/>
    </sheetView>
  </sheetViews>
  <sheetFormatPr defaultRowHeight="15" x14ac:dyDescent="0.25"/>
  <cols>
    <col min="1" max="1" width="30" customWidth="1"/>
    <col min="2" max="2" width="41" customWidth="1"/>
    <col min="3" max="3" width="21.140625" customWidth="1"/>
    <col min="4" max="4" width="32.7109375" customWidth="1"/>
    <col min="5" max="5" width="19.42578125" customWidth="1"/>
    <col min="7" max="7" width="14.7109375" customWidth="1"/>
  </cols>
  <sheetData>
    <row r="1" spans="1:8" ht="15.75" x14ac:dyDescent="0.25">
      <c r="A1" s="511" t="s">
        <v>692</v>
      </c>
      <c r="B1" s="512"/>
      <c r="C1" s="512"/>
      <c r="D1" s="512"/>
      <c r="E1" s="512"/>
      <c r="F1" s="512"/>
      <c r="G1" s="512"/>
      <c r="H1" s="513"/>
    </row>
    <row r="2" spans="1:8" x14ac:dyDescent="0.25">
      <c r="A2" s="254"/>
      <c r="B2" s="254"/>
      <c r="C2" s="254"/>
      <c r="D2" s="254"/>
      <c r="E2" s="254"/>
      <c r="F2" s="254"/>
      <c r="G2" s="254" t="str">
        <f>ОГЛАВЛЕНИЕ!D10</f>
        <v>с 14.01.2019</v>
      </c>
      <c r="H2" s="254"/>
    </row>
    <row r="3" spans="1:8" ht="27.75" customHeight="1" x14ac:dyDescent="0.25">
      <c r="A3" s="254" t="s">
        <v>0</v>
      </c>
      <c r="B3" s="254" t="s">
        <v>1</v>
      </c>
      <c r="C3" s="254" t="s">
        <v>2</v>
      </c>
      <c r="D3" s="254" t="s">
        <v>294</v>
      </c>
      <c r="E3" s="256" t="s">
        <v>291</v>
      </c>
      <c r="F3" s="256" t="s">
        <v>290</v>
      </c>
      <c r="G3" s="257">
        <f>ОГЛАВЛЕНИЕ!C36</f>
        <v>0</v>
      </c>
      <c r="H3" s="254"/>
    </row>
    <row r="4" spans="1:8" ht="15.75" x14ac:dyDescent="0.25">
      <c r="A4" s="264" t="s">
        <v>693</v>
      </c>
      <c r="B4" s="264" t="s">
        <v>149</v>
      </c>
      <c r="C4" s="264" t="s">
        <v>695</v>
      </c>
      <c r="D4" s="265">
        <v>3800</v>
      </c>
      <c r="E4" s="255">
        <f>D4-D4/100*G3</f>
        <v>3800</v>
      </c>
      <c r="F4" s="264"/>
      <c r="G4" s="264"/>
      <c r="H4" s="264"/>
    </row>
    <row r="5" spans="1:8" ht="15.75" x14ac:dyDescent="0.25">
      <c r="A5" s="264" t="s">
        <v>694</v>
      </c>
      <c r="B5" s="264" t="s">
        <v>149</v>
      </c>
      <c r="C5" s="264" t="s">
        <v>696</v>
      </c>
      <c r="D5" s="265">
        <v>7500</v>
      </c>
      <c r="E5" s="255">
        <f>D5-D5/100*G3</f>
        <v>7500</v>
      </c>
      <c r="F5" s="264"/>
      <c r="G5" s="264"/>
      <c r="H5" s="264"/>
    </row>
    <row r="6" spans="1:8" x14ac:dyDescent="0.25">
      <c r="A6" s="309"/>
      <c r="B6" s="309"/>
      <c r="C6" s="309"/>
      <c r="D6" s="309"/>
      <c r="E6" s="268"/>
      <c r="F6" s="268"/>
      <c r="G6" s="268"/>
      <c r="H6" s="268"/>
    </row>
    <row r="7" spans="1:8" x14ac:dyDescent="0.25">
      <c r="A7" s="309"/>
      <c r="B7" s="309"/>
      <c r="C7" s="309"/>
      <c r="D7" s="309"/>
      <c r="E7" s="268"/>
      <c r="F7" s="268"/>
      <c r="G7" s="268"/>
      <c r="H7" s="268"/>
    </row>
    <row r="8" spans="1:8" x14ac:dyDescent="0.25">
      <c r="A8" s="309"/>
      <c r="B8" s="309"/>
      <c r="C8" s="309"/>
      <c r="D8" s="309"/>
      <c r="E8" s="268"/>
      <c r="F8" s="268"/>
      <c r="G8" s="268"/>
      <c r="H8" s="268"/>
    </row>
    <row r="9" spans="1:8" x14ac:dyDescent="0.25">
      <c r="A9" s="309"/>
      <c r="B9" s="309"/>
      <c r="C9" s="309"/>
      <c r="D9" s="309"/>
      <c r="E9" s="268"/>
      <c r="F9" s="268"/>
      <c r="G9" s="268"/>
      <c r="H9" s="268"/>
    </row>
    <row r="10" spans="1:8" x14ac:dyDescent="0.25">
      <c r="A10" s="309"/>
      <c r="B10" s="309"/>
      <c r="C10" s="309"/>
      <c r="D10" s="309"/>
      <c r="E10" s="268"/>
      <c r="F10" s="268"/>
      <c r="G10" s="268"/>
      <c r="H10" s="268"/>
    </row>
    <row r="11" spans="1:8" x14ac:dyDescent="0.25">
      <c r="A11" s="309"/>
      <c r="B11" s="309"/>
      <c r="C11" s="309"/>
      <c r="D11" s="309"/>
      <c r="E11" s="268"/>
      <c r="F11" s="268"/>
      <c r="G11" s="268"/>
      <c r="H11" s="268"/>
    </row>
    <row r="12" spans="1:8" x14ac:dyDescent="0.25">
      <c r="A12" s="309"/>
      <c r="B12" s="309"/>
      <c r="C12" s="309"/>
      <c r="D12" s="309"/>
      <c r="E12" s="268"/>
      <c r="F12" s="268"/>
      <c r="G12" s="268"/>
      <c r="H12" s="268"/>
    </row>
    <row r="13" spans="1:8" x14ac:dyDescent="0.25">
      <c r="A13" s="309"/>
      <c r="B13" s="309"/>
      <c r="C13" s="309"/>
      <c r="D13" s="309"/>
      <c r="E13" s="268"/>
      <c r="F13" s="268"/>
      <c r="G13" s="268"/>
      <c r="H13" s="268"/>
    </row>
    <row r="14" spans="1:8" x14ac:dyDescent="0.25">
      <c r="A14" s="309"/>
      <c r="B14" s="309"/>
      <c r="C14" s="309"/>
      <c r="D14" s="309"/>
      <c r="E14" s="268"/>
      <c r="F14" s="268"/>
      <c r="G14" s="268"/>
      <c r="H14" s="268"/>
    </row>
    <row r="15" spans="1:8" x14ac:dyDescent="0.25">
      <c r="A15" s="309"/>
      <c r="B15" s="309"/>
      <c r="C15" s="309"/>
      <c r="D15" s="309"/>
      <c r="E15" s="268"/>
      <c r="F15" s="268"/>
      <c r="G15" s="268"/>
      <c r="H15" s="268"/>
    </row>
    <row r="16" spans="1:8" x14ac:dyDescent="0.25">
      <c r="A16" s="309"/>
      <c r="B16" s="309"/>
      <c r="C16" s="309"/>
      <c r="D16" s="309"/>
      <c r="E16" s="268"/>
      <c r="F16" s="268"/>
      <c r="G16" s="268"/>
      <c r="H16" s="268"/>
    </row>
    <row r="17" spans="1:8" x14ac:dyDescent="0.25">
      <c r="A17" s="309"/>
      <c r="B17" s="309"/>
      <c r="C17" s="309"/>
      <c r="D17" s="309"/>
      <c r="E17" s="268"/>
      <c r="F17" s="268"/>
      <c r="G17" s="268"/>
      <c r="H17" s="268"/>
    </row>
    <row r="18" spans="1:8" x14ac:dyDescent="0.25">
      <c r="A18" s="309"/>
      <c r="B18" s="309"/>
      <c r="C18" s="309"/>
      <c r="D18" s="309"/>
      <c r="E18" s="268"/>
      <c r="F18" s="268"/>
      <c r="G18" s="268"/>
      <c r="H18" s="268"/>
    </row>
    <row r="19" spans="1:8" x14ac:dyDescent="0.25">
      <c r="A19" s="309"/>
      <c r="B19" s="309"/>
      <c r="C19" s="309"/>
      <c r="D19" s="309"/>
      <c r="E19" s="268"/>
      <c r="F19" s="268"/>
      <c r="G19" s="268"/>
      <c r="H19" s="268"/>
    </row>
    <row r="20" spans="1:8" x14ac:dyDescent="0.25">
      <c r="A20" s="309"/>
      <c r="B20" s="309"/>
      <c r="C20" s="309"/>
      <c r="D20" s="309"/>
      <c r="E20" s="268"/>
      <c r="F20" s="268"/>
      <c r="G20" s="268"/>
      <c r="H20" s="268"/>
    </row>
    <row r="21" spans="1:8" x14ac:dyDescent="0.25">
      <c r="A21" s="309"/>
      <c r="B21" s="309"/>
      <c r="C21" s="309"/>
      <c r="D21" s="309"/>
      <c r="E21" s="268"/>
      <c r="F21" s="268"/>
      <c r="G21" s="268"/>
      <c r="H21" s="268"/>
    </row>
    <row r="22" spans="1:8" x14ac:dyDescent="0.25">
      <c r="A22" s="309"/>
      <c r="B22" s="309"/>
      <c r="C22" s="309"/>
      <c r="D22" s="309"/>
      <c r="E22" s="268"/>
      <c r="F22" s="268"/>
      <c r="G22" s="268"/>
      <c r="H22" s="268"/>
    </row>
    <row r="23" spans="1:8" x14ac:dyDescent="0.25">
      <c r="A23" s="309"/>
      <c r="B23" s="309"/>
      <c r="C23" s="309"/>
      <c r="D23" s="309"/>
      <c r="E23" s="268"/>
      <c r="F23" s="268"/>
      <c r="G23" s="268"/>
      <c r="H23" s="268"/>
    </row>
    <row r="24" spans="1:8" x14ac:dyDescent="0.25">
      <c r="A24" s="309"/>
      <c r="B24" s="309"/>
      <c r="C24" s="309"/>
      <c r="D24" s="309"/>
      <c r="E24" s="268"/>
      <c r="F24" s="268"/>
      <c r="G24" s="268"/>
      <c r="H24" s="268"/>
    </row>
    <row r="25" spans="1:8" x14ac:dyDescent="0.25">
      <c r="A25" s="309"/>
      <c r="B25" s="309"/>
      <c r="C25" s="309"/>
      <c r="D25" s="309"/>
      <c r="E25" s="268"/>
      <c r="F25" s="268"/>
      <c r="G25" s="268"/>
      <c r="H25" s="268"/>
    </row>
    <row r="26" spans="1:8" x14ac:dyDescent="0.25">
      <c r="A26" s="514" t="s">
        <v>694</v>
      </c>
      <c r="B26" s="320"/>
      <c r="C26" s="372" t="s">
        <v>693</v>
      </c>
      <c r="D26" s="372"/>
      <c r="E26" s="269"/>
      <c r="F26" s="269"/>
      <c r="G26" s="269"/>
      <c r="H26" s="269"/>
    </row>
  </sheetData>
  <mergeCells count="5">
    <mergeCell ref="C26:D26"/>
    <mergeCell ref="A1:H1"/>
    <mergeCell ref="C6:D25"/>
    <mergeCell ref="A6:B25"/>
    <mergeCell ref="A26:B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V36"/>
  <sheetViews>
    <sheetView zoomScale="85" zoomScaleNormal="85" workbookViewId="0">
      <selection activeCell="A5" sqref="A5"/>
    </sheetView>
  </sheetViews>
  <sheetFormatPr defaultRowHeight="15" x14ac:dyDescent="0.25"/>
  <cols>
    <col min="1" max="1" width="43" style="1" customWidth="1"/>
    <col min="2" max="2" width="14.42578125" style="1" customWidth="1"/>
    <col min="3" max="3" width="16.7109375" style="1" customWidth="1"/>
    <col min="4" max="4" width="10.7109375" style="1" customWidth="1"/>
    <col min="5" max="5" width="16.85546875" style="1" customWidth="1"/>
    <col min="6" max="6" width="15.7109375" style="1" customWidth="1"/>
    <col min="7" max="7" width="9.140625" style="1" customWidth="1"/>
    <col min="8" max="8" width="10" style="1" customWidth="1"/>
    <col min="9" max="254" width="9.140625" style="1"/>
    <col min="255" max="255" width="37.42578125" style="1" customWidth="1"/>
    <col min="256" max="256" width="15.85546875" style="1" customWidth="1"/>
    <col min="257" max="257" width="14" style="1" customWidth="1"/>
    <col min="258" max="258" width="16.7109375" style="1" customWidth="1"/>
    <col min="259" max="259" width="11.7109375" style="1" customWidth="1"/>
    <col min="260" max="260" width="15.7109375" style="1" customWidth="1"/>
    <col min="261" max="261" width="9.140625" style="1" customWidth="1"/>
    <col min="262" max="262" width="10" style="1" customWidth="1"/>
    <col min="263" max="510" width="9.140625" style="1"/>
    <col min="511" max="511" width="37.42578125" style="1" customWidth="1"/>
    <col min="512" max="512" width="15.85546875" style="1" customWidth="1"/>
    <col min="513" max="513" width="14" style="1" customWidth="1"/>
    <col min="514" max="514" width="16.7109375" style="1" customWidth="1"/>
    <col min="515" max="515" width="11.7109375" style="1" customWidth="1"/>
    <col min="516" max="516" width="15.7109375" style="1" customWidth="1"/>
    <col min="517" max="517" width="9.140625" style="1" customWidth="1"/>
    <col min="518" max="518" width="10" style="1" customWidth="1"/>
    <col min="519" max="766" width="9.140625" style="1"/>
    <col min="767" max="767" width="37.42578125" style="1" customWidth="1"/>
    <col min="768" max="768" width="15.85546875" style="1" customWidth="1"/>
    <col min="769" max="769" width="14" style="1" customWidth="1"/>
    <col min="770" max="770" width="16.7109375" style="1" customWidth="1"/>
    <col min="771" max="771" width="11.7109375" style="1" customWidth="1"/>
    <col min="772" max="772" width="15.7109375" style="1" customWidth="1"/>
    <col min="773" max="773" width="9.140625" style="1" customWidth="1"/>
    <col min="774" max="774" width="10" style="1" customWidth="1"/>
    <col min="775" max="1022" width="9.140625" style="1"/>
    <col min="1023" max="1023" width="37.42578125" style="1" customWidth="1"/>
    <col min="1024" max="1024" width="15.85546875" style="1" customWidth="1"/>
    <col min="1025" max="1025" width="14" style="1" customWidth="1"/>
    <col min="1026" max="1026" width="16.7109375" style="1" customWidth="1"/>
    <col min="1027" max="1027" width="11.7109375" style="1" customWidth="1"/>
    <col min="1028" max="1028" width="15.7109375" style="1" customWidth="1"/>
    <col min="1029" max="1029" width="9.140625" style="1" customWidth="1"/>
    <col min="1030" max="1030" width="10" style="1" customWidth="1"/>
    <col min="1031" max="1278" width="9.140625" style="1"/>
    <col min="1279" max="1279" width="37.42578125" style="1" customWidth="1"/>
    <col min="1280" max="1280" width="15.85546875" style="1" customWidth="1"/>
    <col min="1281" max="1281" width="14" style="1" customWidth="1"/>
    <col min="1282" max="1282" width="16.7109375" style="1" customWidth="1"/>
    <col min="1283" max="1283" width="11.7109375" style="1" customWidth="1"/>
    <col min="1284" max="1284" width="15.7109375" style="1" customWidth="1"/>
    <col min="1285" max="1285" width="9.140625" style="1" customWidth="1"/>
    <col min="1286" max="1286" width="10" style="1" customWidth="1"/>
    <col min="1287" max="1534" width="9.140625" style="1"/>
    <col min="1535" max="1535" width="37.42578125" style="1" customWidth="1"/>
    <col min="1536" max="1536" width="15.85546875" style="1" customWidth="1"/>
    <col min="1537" max="1537" width="14" style="1" customWidth="1"/>
    <col min="1538" max="1538" width="16.7109375" style="1" customWidth="1"/>
    <col min="1539" max="1539" width="11.7109375" style="1" customWidth="1"/>
    <col min="1540" max="1540" width="15.7109375" style="1" customWidth="1"/>
    <col min="1541" max="1541" width="9.140625" style="1" customWidth="1"/>
    <col min="1542" max="1542" width="10" style="1" customWidth="1"/>
    <col min="1543" max="1790" width="9.140625" style="1"/>
    <col min="1791" max="1791" width="37.42578125" style="1" customWidth="1"/>
    <col min="1792" max="1792" width="15.85546875" style="1" customWidth="1"/>
    <col min="1793" max="1793" width="14" style="1" customWidth="1"/>
    <col min="1794" max="1794" width="16.7109375" style="1" customWidth="1"/>
    <col min="1795" max="1795" width="11.7109375" style="1" customWidth="1"/>
    <col min="1796" max="1796" width="15.7109375" style="1" customWidth="1"/>
    <col min="1797" max="1797" width="9.140625" style="1" customWidth="1"/>
    <col min="1798" max="1798" width="10" style="1" customWidth="1"/>
    <col min="1799" max="2046" width="9.140625" style="1"/>
    <col min="2047" max="2047" width="37.42578125" style="1" customWidth="1"/>
    <col min="2048" max="2048" width="15.85546875" style="1" customWidth="1"/>
    <col min="2049" max="2049" width="14" style="1" customWidth="1"/>
    <col min="2050" max="2050" width="16.7109375" style="1" customWidth="1"/>
    <col min="2051" max="2051" width="11.7109375" style="1" customWidth="1"/>
    <col min="2052" max="2052" width="15.7109375" style="1" customWidth="1"/>
    <col min="2053" max="2053" width="9.140625" style="1" customWidth="1"/>
    <col min="2054" max="2054" width="10" style="1" customWidth="1"/>
    <col min="2055" max="2302" width="9.140625" style="1"/>
    <col min="2303" max="2303" width="37.42578125" style="1" customWidth="1"/>
    <col min="2304" max="2304" width="15.85546875" style="1" customWidth="1"/>
    <col min="2305" max="2305" width="14" style="1" customWidth="1"/>
    <col min="2306" max="2306" width="16.7109375" style="1" customWidth="1"/>
    <col min="2307" max="2307" width="11.7109375" style="1" customWidth="1"/>
    <col min="2308" max="2308" width="15.7109375" style="1" customWidth="1"/>
    <col min="2309" max="2309" width="9.140625" style="1" customWidth="1"/>
    <col min="2310" max="2310" width="10" style="1" customWidth="1"/>
    <col min="2311" max="2558" width="9.140625" style="1"/>
    <col min="2559" max="2559" width="37.42578125" style="1" customWidth="1"/>
    <col min="2560" max="2560" width="15.85546875" style="1" customWidth="1"/>
    <col min="2561" max="2561" width="14" style="1" customWidth="1"/>
    <col min="2562" max="2562" width="16.7109375" style="1" customWidth="1"/>
    <col min="2563" max="2563" width="11.7109375" style="1" customWidth="1"/>
    <col min="2564" max="2564" width="15.7109375" style="1" customWidth="1"/>
    <col min="2565" max="2565" width="9.140625" style="1" customWidth="1"/>
    <col min="2566" max="2566" width="10" style="1" customWidth="1"/>
    <col min="2567" max="2814" width="9.140625" style="1"/>
    <col min="2815" max="2815" width="37.42578125" style="1" customWidth="1"/>
    <col min="2816" max="2816" width="15.85546875" style="1" customWidth="1"/>
    <col min="2817" max="2817" width="14" style="1" customWidth="1"/>
    <col min="2818" max="2818" width="16.7109375" style="1" customWidth="1"/>
    <col min="2819" max="2819" width="11.7109375" style="1" customWidth="1"/>
    <col min="2820" max="2820" width="15.7109375" style="1" customWidth="1"/>
    <col min="2821" max="2821" width="9.140625" style="1" customWidth="1"/>
    <col min="2822" max="2822" width="10" style="1" customWidth="1"/>
    <col min="2823" max="3070" width="9.140625" style="1"/>
    <col min="3071" max="3071" width="37.42578125" style="1" customWidth="1"/>
    <col min="3072" max="3072" width="15.85546875" style="1" customWidth="1"/>
    <col min="3073" max="3073" width="14" style="1" customWidth="1"/>
    <col min="3074" max="3074" width="16.7109375" style="1" customWidth="1"/>
    <col min="3075" max="3075" width="11.7109375" style="1" customWidth="1"/>
    <col min="3076" max="3076" width="15.7109375" style="1" customWidth="1"/>
    <col min="3077" max="3077" width="9.140625" style="1" customWidth="1"/>
    <col min="3078" max="3078" width="10" style="1" customWidth="1"/>
    <col min="3079" max="3326" width="9.140625" style="1"/>
    <col min="3327" max="3327" width="37.42578125" style="1" customWidth="1"/>
    <col min="3328" max="3328" width="15.85546875" style="1" customWidth="1"/>
    <col min="3329" max="3329" width="14" style="1" customWidth="1"/>
    <col min="3330" max="3330" width="16.7109375" style="1" customWidth="1"/>
    <col min="3331" max="3331" width="11.7109375" style="1" customWidth="1"/>
    <col min="3332" max="3332" width="15.7109375" style="1" customWidth="1"/>
    <col min="3333" max="3333" width="9.140625" style="1" customWidth="1"/>
    <col min="3334" max="3334" width="10" style="1" customWidth="1"/>
    <col min="3335" max="3582" width="9.140625" style="1"/>
    <col min="3583" max="3583" width="37.42578125" style="1" customWidth="1"/>
    <col min="3584" max="3584" width="15.85546875" style="1" customWidth="1"/>
    <col min="3585" max="3585" width="14" style="1" customWidth="1"/>
    <col min="3586" max="3586" width="16.7109375" style="1" customWidth="1"/>
    <col min="3587" max="3587" width="11.7109375" style="1" customWidth="1"/>
    <col min="3588" max="3588" width="15.7109375" style="1" customWidth="1"/>
    <col min="3589" max="3589" width="9.140625" style="1" customWidth="1"/>
    <col min="3590" max="3590" width="10" style="1" customWidth="1"/>
    <col min="3591" max="3838" width="9.140625" style="1"/>
    <col min="3839" max="3839" width="37.42578125" style="1" customWidth="1"/>
    <col min="3840" max="3840" width="15.85546875" style="1" customWidth="1"/>
    <col min="3841" max="3841" width="14" style="1" customWidth="1"/>
    <col min="3842" max="3842" width="16.7109375" style="1" customWidth="1"/>
    <col min="3843" max="3843" width="11.7109375" style="1" customWidth="1"/>
    <col min="3844" max="3844" width="15.7109375" style="1" customWidth="1"/>
    <col min="3845" max="3845" width="9.140625" style="1" customWidth="1"/>
    <col min="3846" max="3846" width="10" style="1" customWidth="1"/>
    <col min="3847" max="4094" width="9.140625" style="1"/>
    <col min="4095" max="4095" width="37.42578125" style="1" customWidth="1"/>
    <col min="4096" max="4096" width="15.85546875" style="1" customWidth="1"/>
    <col min="4097" max="4097" width="14" style="1" customWidth="1"/>
    <col min="4098" max="4098" width="16.7109375" style="1" customWidth="1"/>
    <col min="4099" max="4099" width="11.7109375" style="1" customWidth="1"/>
    <col min="4100" max="4100" width="15.7109375" style="1" customWidth="1"/>
    <col min="4101" max="4101" width="9.140625" style="1" customWidth="1"/>
    <col min="4102" max="4102" width="10" style="1" customWidth="1"/>
    <col min="4103" max="4350" width="9.140625" style="1"/>
    <col min="4351" max="4351" width="37.42578125" style="1" customWidth="1"/>
    <col min="4352" max="4352" width="15.85546875" style="1" customWidth="1"/>
    <col min="4353" max="4353" width="14" style="1" customWidth="1"/>
    <col min="4354" max="4354" width="16.7109375" style="1" customWidth="1"/>
    <col min="4355" max="4355" width="11.7109375" style="1" customWidth="1"/>
    <col min="4356" max="4356" width="15.7109375" style="1" customWidth="1"/>
    <col min="4357" max="4357" width="9.140625" style="1" customWidth="1"/>
    <col min="4358" max="4358" width="10" style="1" customWidth="1"/>
    <col min="4359" max="4606" width="9.140625" style="1"/>
    <col min="4607" max="4607" width="37.42578125" style="1" customWidth="1"/>
    <col min="4608" max="4608" width="15.85546875" style="1" customWidth="1"/>
    <col min="4609" max="4609" width="14" style="1" customWidth="1"/>
    <col min="4610" max="4610" width="16.7109375" style="1" customWidth="1"/>
    <col min="4611" max="4611" width="11.7109375" style="1" customWidth="1"/>
    <col min="4612" max="4612" width="15.7109375" style="1" customWidth="1"/>
    <col min="4613" max="4613" width="9.140625" style="1" customWidth="1"/>
    <col min="4614" max="4614" width="10" style="1" customWidth="1"/>
    <col min="4615" max="4862" width="9.140625" style="1"/>
    <col min="4863" max="4863" width="37.42578125" style="1" customWidth="1"/>
    <col min="4864" max="4864" width="15.85546875" style="1" customWidth="1"/>
    <col min="4865" max="4865" width="14" style="1" customWidth="1"/>
    <col min="4866" max="4866" width="16.7109375" style="1" customWidth="1"/>
    <col min="4867" max="4867" width="11.7109375" style="1" customWidth="1"/>
    <col min="4868" max="4868" width="15.7109375" style="1" customWidth="1"/>
    <col min="4869" max="4869" width="9.140625" style="1" customWidth="1"/>
    <col min="4870" max="4870" width="10" style="1" customWidth="1"/>
    <col min="4871" max="5118" width="9.140625" style="1"/>
    <col min="5119" max="5119" width="37.42578125" style="1" customWidth="1"/>
    <col min="5120" max="5120" width="15.85546875" style="1" customWidth="1"/>
    <col min="5121" max="5121" width="14" style="1" customWidth="1"/>
    <col min="5122" max="5122" width="16.7109375" style="1" customWidth="1"/>
    <col min="5123" max="5123" width="11.7109375" style="1" customWidth="1"/>
    <col min="5124" max="5124" width="15.7109375" style="1" customWidth="1"/>
    <col min="5125" max="5125" width="9.140625" style="1" customWidth="1"/>
    <col min="5126" max="5126" width="10" style="1" customWidth="1"/>
    <col min="5127" max="5374" width="9.140625" style="1"/>
    <col min="5375" max="5375" width="37.42578125" style="1" customWidth="1"/>
    <col min="5376" max="5376" width="15.85546875" style="1" customWidth="1"/>
    <col min="5377" max="5377" width="14" style="1" customWidth="1"/>
    <col min="5378" max="5378" width="16.7109375" style="1" customWidth="1"/>
    <col min="5379" max="5379" width="11.7109375" style="1" customWidth="1"/>
    <col min="5380" max="5380" width="15.7109375" style="1" customWidth="1"/>
    <col min="5381" max="5381" width="9.140625" style="1" customWidth="1"/>
    <col min="5382" max="5382" width="10" style="1" customWidth="1"/>
    <col min="5383" max="5630" width="9.140625" style="1"/>
    <col min="5631" max="5631" width="37.42578125" style="1" customWidth="1"/>
    <col min="5632" max="5632" width="15.85546875" style="1" customWidth="1"/>
    <col min="5633" max="5633" width="14" style="1" customWidth="1"/>
    <col min="5634" max="5634" width="16.7109375" style="1" customWidth="1"/>
    <col min="5635" max="5635" width="11.7109375" style="1" customWidth="1"/>
    <col min="5636" max="5636" width="15.7109375" style="1" customWidth="1"/>
    <col min="5637" max="5637" width="9.140625" style="1" customWidth="1"/>
    <col min="5638" max="5638" width="10" style="1" customWidth="1"/>
    <col min="5639" max="5886" width="9.140625" style="1"/>
    <col min="5887" max="5887" width="37.42578125" style="1" customWidth="1"/>
    <col min="5888" max="5888" width="15.85546875" style="1" customWidth="1"/>
    <col min="5889" max="5889" width="14" style="1" customWidth="1"/>
    <col min="5890" max="5890" width="16.7109375" style="1" customWidth="1"/>
    <col min="5891" max="5891" width="11.7109375" style="1" customWidth="1"/>
    <col min="5892" max="5892" width="15.7109375" style="1" customWidth="1"/>
    <col min="5893" max="5893" width="9.140625" style="1" customWidth="1"/>
    <col min="5894" max="5894" width="10" style="1" customWidth="1"/>
    <col min="5895" max="6142" width="9.140625" style="1"/>
    <col min="6143" max="6143" width="37.42578125" style="1" customWidth="1"/>
    <col min="6144" max="6144" width="15.85546875" style="1" customWidth="1"/>
    <col min="6145" max="6145" width="14" style="1" customWidth="1"/>
    <col min="6146" max="6146" width="16.7109375" style="1" customWidth="1"/>
    <col min="6147" max="6147" width="11.7109375" style="1" customWidth="1"/>
    <col min="6148" max="6148" width="15.7109375" style="1" customWidth="1"/>
    <col min="6149" max="6149" width="9.140625" style="1" customWidth="1"/>
    <col min="6150" max="6150" width="10" style="1" customWidth="1"/>
    <col min="6151" max="6398" width="9.140625" style="1"/>
    <col min="6399" max="6399" width="37.42578125" style="1" customWidth="1"/>
    <col min="6400" max="6400" width="15.85546875" style="1" customWidth="1"/>
    <col min="6401" max="6401" width="14" style="1" customWidth="1"/>
    <col min="6402" max="6402" width="16.7109375" style="1" customWidth="1"/>
    <col min="6403" max="6403" width="11.7109375" style="1" customWidth="1"/>
    <col min="6404" max="6404" width="15.7109375" style="1" customWidth="1"/>
    <col min="6405" max="6405" width="9.140625" style="1" customWidth="1"/>
    <col min="6406" max="6406" width="10" style="1" customWidth="1"/>
    <col min="6407" max="6654" width="9.140625" style="1"/>
    <col min="6655" max="6655" width="37.42578125" style="1" customWidth="1"/>
    <col min="6656" max="6656" width="15.85546875" style="1" customWidth="1"/>
    <col min="6657" max="6657" width="14" style="1" customWidth="1"/>
    <col min="6658" max="6658" width="16.7109375" style="1" customWidth="1"/>
    <col min="6659" max="6659" width="11.7109375" style="1" customWidth="1"/>
    <col min="6660" max="6660" width="15.7109375" style="1" customWidth="1"/>
    <col min="6661" max="6661" width="9.140625" style="1" customWidth="1"/>
    <col min="6662" max="6662" width="10" style="1" customWidth="1"/>
    <col min="6663" max="6910" width="9.140625" style="1"/>
    <col min="6911" max="6911" width="37.42578125" style="1" customWidth="1"/>
    <col min="6912" max="6912" width="15.85546875" style="1" customWidth="1"/>
    <col min="6913" max="6913" width="14" style="1" customWidth="1"/>
    <col min="6914" max="6914" width="16.7109375" style="1" customWidth="1"/>
    <col min="6915" max="6915" width="11.7109375" style="1" customWidth="1"/>
    <col min="6916" max="6916" width="15.7109375" style="1" customWidth="1"/>
    <col min="6917" max="6917" width="9.140625" style="1" customWidth="1"/>
    <col min="6918" max="6918" width="10" style="1" customWidth="1"/>
    <col min="6919" max="7166" width="9.140625" style="1"/>
    <col min="7167" max="7167" width="37.42578125" style="1" customWidth="1"/>
    <col min="7168" max="7168" width="15.85546875" style="1" customWidth="1"/>
    <col min="7169" max="7169" width="14" style="1" customWidth="1"/>
    <col min="7170" max="7170" width="16.7109375" style="1" customWidth="1"/>
    <col min="7171" max="7171" width="11.7109375" style="1" customWidth="1"/>
    <col min="7172" max="7172" width="15.7109375" style="1" customWidth="1"/>
    <col min="7173" max="7173" width="9.140625" style="1" customWidth="1"/>
    <col min="7174" max="7174" width="10" style="1" customWidth="1"/>
    <col min="7175" max="7422" width="9.140625" style="1"/>
    <col min="7423" max="7423" width="37.42578125" style="1" customWidth="1"/>
    <col min="7424" max="7424" width="15.85546875" style="1" customWidth="1"/>
    <col min="7425" max="7425" width="14" style="1" customWidth="1"/>
    <col min="7426" max="7426" width="16.7109375" style="1" customWidth="1"/>
    <col min="7427" max="7427" width="11.7109375" style="1" customWidth="1"/>
    <col min="7428" max="7428" width="15.7109375" style="1" customWidth="1"/>
    <col min="7429" max="7429" width="9.140625" style="1" customWidth="1"/>
    <col min="7430" max="7430" width="10" style="1" customWidth="1"/>
    <col min="7431" max="7678" width="9.140625" style="1"/>
    <col min="7679" max="7679" width="37.42578125" style="1" customWidth="1"/>
    <col min="7680" max="7680" width="15.85546875" style="1" customWidth="1"/>
    <col min="7681" max="7681" width="14" style="1" customWidth="1"/>
    <col min="7682" max="7682" width="16.7109375" style="1" customWidth="1"/>
    <col min="7683" max="7683" width="11.7109375" style="1" customWidth="1"/>
    <col min="7684" max="7684" width="15.7109375" style="1" customWidth="1"/>
    <col min="7685" max="7685" width="9.140625" style="1" customWidth="1"/>
    <col min="7686" max="7686" width="10" style="1" customWidth="1"/>
    <col min="7687" max="7934" width="9.140625" style="1"/>
    <col min="7935" max="7935" width="37.42578125" style="1" customWidth="1"/>
    <col min="7936" max="7936" width="15.85546875" style="1" customWidth="1"/>
    <col min="7937" max="7937" width="14" style="1" customWidth="1"/>
    <col min="7938" max="7938" width="16.7109375" style="1" customWidth="1"/>
    <col min="7939" max="7939" width="11.7109375" style="1" customWidth="1"/>
    <col min="7940" max="7940" width="15.7109375" style="1" customWidth="1"/>
    <col min="7941" max="7941" width="9.140625" style="1" customWidth="1"/>
    <col min="7942" max="7942" width="10" style="1" customWidth="1"/>
    <col min="7943" max="8190" width="9.140625" style="1"/>
    <col min="8191" max="8191" width="37.42578125" style="1" customWidth="1"/>
    <col min="8192" max="8192" width="15.85546875" style="1" customWidth="1"/>
    <col min="8193" max="8193" width="14" style="1" customWidth="1"/>
    <col min="8194" max="8194" width="16.7109375" style="1" customWidth="1"/>
    <col min="8195" max="8195" width="11.7109375" style="1" customWidth="1"/>
    <col min="8196" max="8196" width="15.7109375" style="1" customWidth="1"/>
    <col min="8197" max="8197" width="9.140625" style="1" customWidth="1"/>
    <col min="8198" max="8198" width="10" style="1" customWidth="1"/>
    <col min="8199" max="8446" width="9.140625" style="1"/>
    <col min="8447" max="8447" width="37.42578125" style="1" customWidth="1"/>
    <col min="8448" max="8448" width="15.85546875" style="1" customWidth="1"/>
    <col min="8449" max="8449" width="14" style="1" customWidth="1"/>
    <col min="8450" max="8450" width="16.7109375" style="1" customWidth="1"/>
    <col min="8451" max="8451" width="11.7109375" style="1" customWidth="1"/>
    <col min="8452" max="8452" width="15.7109375" style="1" customWidth="1"/>
    <col min="8453" max="8453" width="9.140625" style="1" customWidth="1"/>
    <col min="8454" max="8454" width="10" style="1" customWidth="1"/>
    <col min="8455" max="8702" width="9.140625" style="1"/>
    <col min="8703" max="8703" width="37.42578125" style="1" customWidth="1"/>
    <col min="8704" max="8704" width="15.85546875" style="1" customWidth="1"/>
    <col min="8705" max="8705" width="14" style="1" customWidth="1"/>
    <col min="8706" max="8706" width="16.7109375" style="1" customWidth="1"/>
    <col min="8707" max="8707" width="11.7109375" style="1" customWidth="1"/>
    <col min="8708" max="8708" width="15.7109375" style="1" customWidth="1"/>
    <col min="8709" max="8709" width="9.140625" style="1" customWidth="1"/>
    <col min="8710" max="8710" width="10" style="1" customWidth="1"/>
    <col min="8711" max="8958" width="9.140625" style="1"/>
    <col min="8959" max="8959" width="37.42578125" style="1" customWidth="1"/>
    <col min="8960" max="8960" width="15.85546875" style="1" customWidth="1"/>
    <col min="8961" max="8961" width="14" style="1" customWidth="1"/>
    <col min="8962" max="8962" width="16.7109375" style="1" customWidth="1"/>
    <col min="8963" max="8963" width="11.7109375" style="1" customWidth="1"/>
    <col min="8964" max="8964" width="15.7109375" style="1" customWidth="1"/>
    <col min="8965" max="8965" width="9.140625" style="1" customWidth="1"/>
    <col min="8966" max="8966" width="10" style="1" customWidth="1"/>
    <col min="8967" max="9214" width="9.140625" style="1"/>
    <col min="9215" max="9215" width="37.42578125" style="1" customWidth="1"/>
    <col min="9216" max="9216" width="15.85546875" style="1" customWidth="1"/>
    <col min="9217" max="9217" width="14" style="1" customWidth="1"/>
    <col min="9218" max="9218" width="16.7109375" style="1" customWidth="1"/>
    <col min="9219" max="9219" width="11.7109375" style="1" customWidth="1"/>
    <col min="9220" max="9220" width="15.7109375" style="1" customWidth="1"/>
    <col min="9221" max="9221" width="9.140625" style="1" customWidth="1"/>
    <col min="9222" max="9222" width="10" style="1" customWidth="1"/>
    <col min="9223" max="9470" width="9.140625" style="1"/>
    <col min="9471" max="9471" width="37.42578125" style="1" customWidth="1"/>
    <col min="9472" max="9472" width="15.85546875" style="1" customWidth="1"/>
    <col min="9473" max="9473" width="14" style="1" customWidth="1"/>
    <col min="9474" max="9474" width="16.7109375" style="1" customWidth="1"/>
    <col min="9475" max="9475" width="11.7109375" style="1" customWidth="1"/>
    <col min="9476" max="9476" width="15.7109375" style="1" customWidth="1"/>
    <col min="9477" max="9477" width="9.140625" style="1" customWidth="1"/>
    <col min="9478" max="9478" width="10" style="1" customWidth="1"/>
    <col min="9479" max="9726" width="9.140625" style="1"/>
    <col min="9727" max="9727" width="37.42578125" style="1" customWidth="1"/>
    <col min="9728" max="9728" width="15.85546875" style="1" customWidth="1"/>
    <col min="9729" max="9729" width="14" style="1" customWidth="1"/>
    <col min="9730" max="9730" width="16.7109375" style="1" customWidth="1"/>
    <col min="9731" max="9731" width="11.7109375" style="1" customWidth="1"/>
    <col min="9732" max="9732" width="15.7109375" style="1" customWidth="1"/>
    <col min="9733" max="9733" width="9.140625" style="1" customWidth="1"/>
    <col min="9734" max="9734" width="10" style="1" customWidth="1"/>
    <col min="9735" max="9982" width="9.140625" style="1"/>
    <col min="9983" max="9983" width="37.42578125" style="1" customWidth="1"/>
    <col min="9984" max="9984" width="15.85546875" style="1" customWidth="1"/>
    <col min="9985" max="9985" width="14" style="1" customWidth="1"/>
    <col min="9986" max="9986" width="16.7109375" style="1" customWidth="1"/>
    <col min="9987" max="9987" width="11.7109375" style="1" customWidth="1"/>
    <col min="9988" max="9988" width="15.7109375" style="1" customWidth="1"/>
    <col min="9989" max="9989" width="9.140625" style="1" customWidth="1"/>
    <col min="9990" max="9990" width="10" style="1" customWidth="1"/>
    <col min="9991" max="10238" width="9.140625" style="1"/>
    <col min="10239" max="10239" width="37.42578125" style="1" customWidth="1"/>
    <col min="10240" max="10240" width="15.85546875" style="1" customWidth="1"/>
    <col min="10241" max="10241" width="14" style="1" customWidth="1"/>
    <col min="10242" max="10242" width="16.7109375" style="1" customWidth="1"/>
    <col min="10243" max="10243" width="11.7109375" style="1" customWidth="1"/>
    <col min="10244" max="10244" width="15.7109375" style="1" customWidth="1"/>
    <col min="10245" max="10245" width="9.140625" style="1" customWidth="1"/>
    <col min="10246" max="10246" width="10" style="1" customWidth="1"/>
    <col min="10247" max="10494" width="9.140625" style="1"/>
    <col min="10495" max="10495" width="37.42578125" style="1" customWidth="1"/>
    <col min="10496" max="10496" width="15.85546875" style="1" customWidth="1"/>
    <col min="10497" max="10497" width="14" style="1" customWidth="1"/>
    <col min="10498" max="10498" width="16.7109375" style="1" customWidth="1"/>
    <col min="10499" max="10499" width="11.7109375" style="1" customWidth="1"/>
    <col min="10500" max="10500" width="15.7109375" style="1" customWidth="1"/>
    <col min="10501" max="10501" width="9.140625" style="1" customWidth="1"/>
    <col min="10502" max="10502" width="10" style="1" customWidth="1"/>
    <col min="10503" max="10750" width="9.140625" style="1"/>
    <col min="10751" max="10751" width="37.42578125" style="1" customWidth="1"/>
    <col min="10752" max="10752" width="15.85546875" style="1" customWidth="1"/>
    <col min="10753" max="10753" width="14" style="1" customWidth="1"/>
    <col min="10754" max="10754" width="16.7109375" style="1" customWidth="1"/>
    <col min="10755" max="10755" width="11.7109375" style="1" customWidth="1"/>
    <col min="10756" max="10756" width="15.7109375" style="1" customWidth="1"/>
    <col min="10757" max="10757" width="9.140625" style="1" customWidth="1"/>
    <col min="10758" max="10758" width="10" style="1" customWidth="1"/>
    <col min="10759" max="11006" width="9.140625" style="1"/>
    <col min="11007" max="11007" width="37.42578125" style="1" customWidth="1"/>
    <col min="11008" max="11008" width="15.85546875" style="1" customWidth="1"/>
    <col min="11009" max="11009" width="14" style="1" customWidth="1"/>
    <col min="11010" max="11010" width="16.7109375" style="1" customWidth="1"/>
    <col min="11011" max="11011" width="11.7109375" style="1" customWidth="1"/>
    <col min="11012" max="11012" width="15.7109375" style="1" customWidth="1"/>
    <col min="11013" max="11013" width="9.140625" style="1" customWidth="1"/>
    <col min="11014" max="11014" width="10" style="1" customWidth="1"/>
    <col min="11015" max="11262" width="9.140625" style="1"/>
    <col min="11263" max="11263" width="37.42578125" style="1" customWidth="1"/>
    <col min="11264" max="11264" width="15.85546875" style="1" customWidth="1"/>
    <col min="11265" max="11265" width="14" style="1" customWidth="1"/>
    <col min="11266" max="11266" width="16.7109375" style="1" customWidth="1"/>
    <col min="11267" max="11267" width="11.7109375" style="1" customWidth="1"/>
    <col min="11268" max="11268" width="15.7109375" style="1" customWidth="1"/>
    <col min="11269" max="11269" width="9.140625" style="1" customWidth="1"/>
    <col min="11270" max="11270" width="10" style="1" customWidth="1"/>
    <col min="11271" max="11518" width="9.140625" style="1"/>
    <col min="11519" max="11519" width="37.42578125" style="1" customWidth="1"/>
    <col min="11520" max="11520" width="15.85546875" style="1" customWidth="1"/>
    <col min="11521" max="11521" width="14" style="1" customWidth="1"/>
    <col min="11522" max="11522" width="16.7109375" style="1" customWidth="1"/>
    <col min="11523" max="11523" width="11.7109375" style="1" customWidth="1"/>
    <col min="11524" max="11524" width="15.7109375" style="1" customWidth="1"/>
    <col min="11525" max="11525" width="9.140625" style="1" customWidth="1"/>
    <col min="11526" max="11526" width="10" style="1" customWidth="1"/>
    <col min="11527" max="11774" width="9.140625" style="1"/>
    <col min="11775" max="11775" width="37.42578125" style="1" customWidth="1"/>
    <col min="11776" max="11776" width="15.85546875" style="1" customWidth="1"/>
    <col min="11777" max="11777" width="14" style="1" customWidth="1"/>
    <col min="11778" max="11778" width="16.7109375" style="1" customWidth="1"/>
    <col min="11779" max="11779" width="11.7109375" style="1" customWidth="1"/>
    <col min="11780" max="11780" width="15.7109375" style="1" customWidth="1"/>
    <col min="11781" max="11781" width="9.140625" style="1" customWidth="1"/>
    <col min="11782" max="11782" width="10" style="1" customWidth="1"/>
    <col min="11783" max="12030" width="9.140625" style="1"/>
    <col min="12031" max="12031" width="37.42578125" style="1" customWidth="1"/>
    <col min="12032" max="12032" width="15.85546875" style="1" customWidth="1"/>
    <col min="12033" max="12033" width="14" style="1" customWidth="1"/>
    <col min="12034" max="12034" width="16.7109375" style="1" customWidth="1"/>
    <col min="12035" max="12035" width="11.7109375" style="1" customWidth="1"/>
    <col min="12036" max="12036" width="15.7109375" style="1" customWidth="1"/>
    <col min="12037" max="12037" width="9.140625" style="1" customWidth="1"/>
    <col min="12038" max="12038" width="10" style="1" customWidth="1"/>
    <col min="12039" max="12286" width="9.140625" style="1"/>
    <col min="12287" max="12287" width="37.42578125" style="1" customWidth="1"/>
    <col min="12288" max="12288" width="15.85546875" style="1" customWidth="1"/>
    <col min="12289" max="12289" width="14" style="1" customWidth="1"/>
    <col min="12290" max="12290" width="16.7109375" style="1" customWidth="1"/>
    <col min="12291" max="12291" width="11.7109375" style="1" customWidth="1"/>
    <col min="12292" max="12292" width="15.7109375" style="1" customWidth="1"/>
    <col min="12293" max="12293" width="9.140625" style="1" customWidth="1"/>
    <col min="12294" max="12294" width="10" style="1" customWidth="1"/>
    <col min="12295" max="12542" width="9.140625" style="1"/>
    <col min="12543" max="12543" width="37.42578125" style="1" customWidth="1"/>
    <col min="12544" max="12544" width="15.85546875" style="1" customWidth="1"/>
    <col min="12545" max="12545" width="14" style="1" customWidth="1"/>
    <col min="12546" max="12546" width="16.7109375" style="1" customWidth="1"/>
    <col min="12547" max="12547" width="11.7109375" style="1" customWidth="1"/>
    <col min="12548" max="12548" width="15.7109375" style="1" customWidth="1"/>
    <col min="12549" max="12549" width="9.140625" style="1" customWidth="1"/>
    <col min="12550" max="12550" width="10" style="1" customWidth="1"/>
    <col min="12551" max="12798" width="9.140625" style="1"/>
    <col min="12799" max="12799" width="37.42578125" style="1" customWidth="1"/>
    <col min="12800" max="12800" width="15.85546875" style="1" customWidth="1"/>
    <col min="12801" max="12801" width="14" style="1" customWidth="1"/>
    <col min="12802" max="12802" width="16.7109375" style="1" customWidth="1"/>
    <col min="12803" max="12803" width="11.7109375" style="1" customWidth="1"/>
    <col min="12804" max="12804" width="15.7109375" style="1" customWidth="1"/>
    <col min="12805" max="12805" width="9.140625" style="1" customWidth="1"/>
    <col min="12806" max="12806" width="10" style="1" customWidth="1"/>
    <col min="12807" max="13054" width="9.140625" style="1"/>
    <col min="13055" max="13055" width="37.42578125" style="1" customWidth="1"/>
    <col min="13056" max="13056" width="15.85546875" style="1" customWidth="1"/>
    <col min="13057" max="13057" width="14" style="1" customWidth="1"/>
    <col min="13058" max="13058" width="16.7109375" style="1" customWidth="1"/>
    <col min="13059" max="13059" width="11.7109375" style="1" customWidth="1"/>
    <col min="13060" max="13060" width="15.7109375" style="1" customWidth="1"/>
    <col min="13061" max="13061" width="9.140625" style="1" customWidth="1"/>
    <col min="13062" max="13062" width="10" style="1" customWidth="1"/>
    <col min="13063" max="13310" width="9.140625" style="1"/>
    <col min="13311" max="13311" width="37.42578125" style="1" customWidth="1"/>
    <col min="13312" max="13312" width="15.85546875" style="1" customWidth="1"/>
    <col min="13313" max="13313" width="14" style="1" customWidth="1"/>
    <col min="13314" max="13314" width="16.7109375" style="1" customWidth="1"/>
    <col min="13315" max="13315" width="11.7109375" style="1" customWidth="1"/>
    <col min="13316" max="13316" width="15.7109375" style="1" customWidth="1"/>
    <col min="13317" max="13317" width="9.140625" style="1" customWidth="1"/>
    <col min="13318" max="13318" width="10" style="1" customWidth="1"/>
    <col min="13319" max="13566" width="9.140625" style="1"/>
    <col min="13567" max="13567" width="37.42578125" style="1" customWidth="1"/>
    <col min="13568" max="13568" width="15.85546875" style="1" customWidth="1"/>
    <col min="13569" max="13569" width="14" style="1" customWidth="1"/>
    <col min="13570" max="13570" width="16.7109375" style="1" customWidth="1"/>
    <col min="13571" max="13571" width="11.7109375" style="1" customWidth="1"/>
    <col min="13572" max="13572" width="15.7109375" style="1" customWidth="1"/>
    <col min="13573" max="13573" width="9.140625" style="1" customWidth="1"/>
    <col min="13574" max="13574" width="10" style="1" customWidth="1"/>
    <col min="13575" max="13822" width="9.140625" style="1"/>
    <col min="13823" max="13823" width="37.42578125" style="1" customWidth="1"/>
    <col min="13824" max="13824" width="15.85546875" style="1" customWidth="1"/>
    <col min="13825" max="13825" width="14" style="1" customWidth="1"/>
    <col min="13826" max="13826" width="16.7109375" style="1" customWidth="1"/>
    <col min="13827" max="13827" width="11.7109375" style="1" customWidth="1"/>
    <col min="13828" max="13828" width="15.7109375" style="1" customWidth="1"/>
    <col min="13829" max="13829" width="9.140625" style="1" customWidth="1"/>
    <col min="13830" max="13830" width="10" style="1" customWidth="1"/>
    <col min="13831" max="14078" width="9.140625" style="1"/>
    <col min="14079" max="14079" width="37.42578125" style="1" customWidth="1"/>
    <col min="14080" max="14080" width="15.85546875" style="1" customWidth="1"/>
    <col min="14081" max="14081" width="14" style="1" customWidth="1"/>
    <col min="14082" max="14082" width="16.7109375" style="1" customWidth="1"/>
    <col min="14083" max="14083" width="11.7109375" style="1" customWidth="1"/>
    <col min="14084" max="14084" width="15.7109375" style="1" customWidth="1"/>
    <col min="14085" max="14085" width="9.140625" style="1" customWidth="1"/>
    <col min="14086" max="14086" width="10" style="1" customWidth="1"/>
    <col min="14087" max="14334" width="9.140625" style="1"/>
    <col min="14335" max="14335" width="37.42578125" style="1" customWidth="1"/>
    <col min="14336" max="14336" width="15.85546875" style="1" customWidth="1"/>
    <col min="14337" max="14337" width="14" style="1" customWidth="1"/>
    <col min="14338" max="14338" width="16.7109375" style="1" customWidth="1"/>
    <col min="14339" max="14339" width="11.7109375" style="1" customWidth="1"/>
    <col min="14340" max="14340" width="15.7109375" style="1" customWidth="1"/>
    <col min="14341" max="14341" width="9.140625" style="1" customWidth="1"/>
    <col min="14342" max="14342" width="10" style="1" customWidth="1"/>
    <col min="14343" max="14590" width="9.140625" style="1"/>
    <col min="14591" max="14591" width="37.42578125" style="1" customWidth="1"/>
    <col min="14592" max="14592" width="15.85546875" style="1" customWidth="1"/>
    <col min="14593" max="14593" width="14" style="1" customWidth="1"/>
    <col min="14594" max="14594" width="16.7109375" style="1" customWidth="1"/>
    <col min="14595" max="14595" width="11.7109375" style="1" customWidth="1"/>
    <col min="14596" max="14596" width="15.7109375" style="1" customWidth="1"/>
    <col min="14597" max="14597" width="9.140625" style="1" customWidth="1"/>
    <col min="14598" max="14598" width="10" style="1" customWidth="1"/>
    <col min="14599" max="14846" width="9.140625" style="1"/>
    <col min="14847" max="14847" width="37.42578125" style="1" customWidth="1"/>
    <col min="14848" max="14848" width="15.85546875" style="1" customWidth="1"/>
    <col min="14849" max="14849" width="14" style="1" customWidth="1"/>
    <col min="14850" max="14850" width="16.7109375" style="1" customWidth="1"/>
    <col min="14851" max="14851" width="11.7109375" style="1" customWidth="1"/>
    <col min="14852" max="14852" width="15.7109375" style="1" customWidth="1"/>
    <col min="14853" max="14853" width="9.140625" style="1" customWidth="1"/>
    <col min="14854" max="14854" width="10" style="1" customWidth="1"/>
    <col min="14855" max="15102" width="9.140625" style="1"/>
    <col min="15103" max="15103" width="37.42578125" style="1" customWidth="1"/>
    <col min="15104" max="15104" width="15.85546875" style="1" customWidth="1"/>
    <col min="15105" max="15105" width="14" style="1" customWidth="1"/>
    <col min="15106" max="15106" width="16.7109375" style="1" customWidth="1"/>
    <col min="15107" max="15107" width="11.7109375" style="1" customWidth="1"/>
    <col min="15108" max="15108" width="15.7109375" style="1" customWidth="1"/>
    <col min="15109" max="15109" width="9.140625" style="1" customWidth="1"/>
    <col min="15110" max="15110" width="10" style="1" customWidth="1"/>
    <col min="15111" max="15358" width="9.140625" style="1"/>
    <col min="15359" max="15359" width="37.42578125" style="1" customWidth="1"/>
    <col min="15360" max="15360" width="15.85546875" style="1" customWidth="1"/>
    <col min="15361" max="15361" width="14" style="1" customWidth="1"/>
    <col min="15362" max="15362" width="16.7109375" style="1" customWidth="1"/>
    <col min="15363" max="15363" width="11.7109375" style="1" customWidth="1"/>
    <col min="15364" max="15364" width="15.7109375" style="1" customWidth="1"/>
    <col min="15365" max="15365" width="9.140625" style="1" customWidth="1"/>
    <col min="15366" max="15366" width="10" style="1" customWidth="1"/>
    <col min="15367" max="15614" width="9.140625" style="1"/>
    <col min="15615" max="15615" width="37.42578125" style="1" customWidth="1"/>
    <col min="15616" max="15616" width="15.85546875" style="1" customWidth="1"/>
    <col min="15617" max="15617" width="14" style="1" customWidth="1"/>
    <col min="15618" max="15618" width="16.7109375" style="1" customWidth="1"/>
    <col min="15619" max="15619" width="11.7109375" style="1" customWidth="1"/>
    <col min="15620" max="15620" width="15.7109375" style="1" customWidth="1"/>
    <col min="15621" max="15621" width="9.140625" style="1" customWidth="1"/>
    <col min="15622" max="15622" width="10" style="1" customWidth="1"/>
    <col min="15623" max="15870" width="9.140625" style="1"/>
    <col min="15871" max="15871" width="37.42578125" style="1" customWidth="1"/>
    <col min="15872" max="15872" width="15.85546875" style="1" customWidth="1"/>
    <col min="15873" max="15873" width="14" style="1" customWidth="1"/>
    <col min="15874" max="15874" width="16.7109375" style="1" customWidth="1"/>
    <col min="15875" max="15875" width="11.7109375" style="1" customWidth="1"/>
    <col min="15876" max="15876" width="15.7109375" style="1" customWidth="1"/>
    <col min="15877" max="15877" width="9.140625" style="1" customWidth="1"/>
    <col min="15878" max="15878" width="10" style="1" customWidth="1"/>
    <col min="15879" max="16126" width="9.140625" style="1"/>
    <col min="16127" max="16127" width="37.42578125" style="1" customWidth="1"/>
    <col min="16128" max="16128" width="15.85546875" style="1" customWidth="1"/>
    <col min="16129" max="16129" width="14" style="1" customWidth="1"/>
    <col min="16130" max="16130" width="16.7109375" style="1" customWidth="1"/>
    <col min="16131" max="16131" width="11.7109375" style="1" customWidth="1"/>
    <col min="16132" max="16132" width="15.7109375" style="1" customWidth="1"/>
    <col min="16133" max="16133" width="9.140625" style="1" customWidth="1"/>
    <col min="16134" max="16134" width="10" style="1" customWidth="1"/>
    <col min="16135" max="16382" width="9.140625" style="1"/>
    <col min="16383" max="16384" width="9.140625" style="1" customWidth="1"/>
  </cols>
  <sheetData>
    <row r="1" spans="1:8" ht="19.899999999999999" customHeight="1" x14ac:dyDescent="0.25">
      <c r="A1" s="301" t="s">
        <v>410</v>
      </c>
      <c r="B1" s="301"/>
      <c r="C1" s="301"/>
      <c r="D1" s="301"/>
      <c r="E1" s="301"/>
      <c r="F1" s="301"/>
      <c r="G1" s="301"/>
      <c r="H1" s="301"/>
    </row>
    <row r="2" spans="1:8" ht="19.899999999999999" customHeight="1" x14ac:dyDescent="0.25">
      <c r="A2" s="302"/>
      <c r="B2" s="302"/>
      <c r="C2" s="302"/>
      <c r="D2" s="302"/>
      <c r="E2" s="302"/>
      <c r="F2" s="302"/>
      <c r="G2" s="299" t="str">
        <f>ОГЛАВЛЕНИЕ!D10</f>
        <v>с 14.01.2019</v>
      </c>
      <c r="H2" s="300"/>
    </row>
    <row r="3" spans="1:8" ht="6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4" t="s">
        <v>293</v>
      </c>
      <c r="G3" s="5" t="s">
        <v>292</v>
      </c>
      <c r="H3" s="156">
        <f>ОГЛАВЛЕНИЕ!C13</f>
        <v>0</v>
      </c>
    </row>
    <row r="4" spans="1:8" ht="19.5" customHeight="1" thickBot="1" x14ac:dyDescent="0.3">
      <c r="A4" s="303"/>
      <c r="B4" s="304"/>
      <c r="C4" s="304"/>
      <c r="D4" s="304"/>
      <c r="E4" s="305"/>
      <c r="F4" s="305"/>
      <c r="G4" s="304"/>
      <c r="H4" s="306"/>
    </row>
    <row r="5" spans="1:8" ht="19.5" customHeight="1" x14ac:dyDescent="0.25">
      <c r="A5" s="12" t="s">
        <v>389</v>
      </c>
      <c r="B5" s="12" t="s">
        <v>4</v>
      </c>
      <c r="C5" s="13" t="s">
        <v>5</v>
      </c>
      <c r="D5" s="14">
        <v>0.17</v>
      </c>
      <c r="E5" s="246">
        <v>39</v>
      </c>
      <c r="F5" s="108">
        <f>E5-E5*$H$3/100</f>
        <v>39</v>
      </c>
      <c r="G5" s="15"/>
      <c r="H5" s="13" t="s">
        <v>6</v>
      </c>
    </row>
    <row r="6" spans="1:8" ht="19.899999999999999" customHeight="1" x14ac:dyDescent="0.25">
      <c r="A6" s="6" t="s">
        <v>16</v>
      </c>
      <c r="B6" s="6" t="s">
        <v>4</v>
      </c>
      <c r="C6" s="7" t="s">
        <v>7</v>
      </c>
      <c r="D6" s="8">
        <v>3.5</v>
      </c>
      <c r="E6" s="246">
        <v>597</v>
      </c>
      <c r="F6" s="111">
        <f t="shared" ref="F6:F14" si="0">E6-E6*$H$3/100</f>
        <v>597</v>
      </c>
      <c r="G6" s="9"/>
      <c r="H6" s="7"/>
    </row>
    <row r="7" spans="1:8" ht="19.899999999999999" customHeight="1" x14ac:dyDescent="0.25">
      <c r="A7" s="6" t="s">
        <v>17</v>
      </c>
      <c r="B7" s="6" t="s">
        <v>4</v>
      </c>
      <c r="C7" s="7" t="s">
        <v>8</v>
      </c>
      <c r="D7" s="8">
        <v>4.2</v>
      </c>
      <c r="E7" s="246">
        <v>706</v>
      </c>
      <c r="F7" s="111">
        <f t="shared" si="0"/>
        <v>706</v>
      </c>
      <c r="G7" s="9"/>
      <c r="H7" s="7"/>
    </row>
    <row r="8" spans="1:8" ht="19.899999999999999" customHeight="1" x14ac:dyDescent="0.25">
      <c r="A8" s="6" t="s">
        <v>18</v>
      </c>
      <c r="B8" s="6" t="s">
        <v>4</v>
      </c>
      <c r="C8" s="7" t="s">
        <v>9</v>
      </c>
      <c r="D8" s="8">
        <v>4.8</v>
      </c>
      <c r="E8" s="246">
        <v>816</v>
      </c>
      <c r="F8" s="111">
        <f t="shared" si="0"/>
        <v>816</v>
      </c>
      <c r="G8" s="9"/>
      <c r="H8" s="7"/>
    </row>
    <row r="9" spans="1:8" ht="19.899999999999999" customHeight="1" x14ac:dyDescent="0.25">
      <c r="A9" s="6" t="s">
        <v>19</v>
      </c>
      <c r="B9" s="6" t="s">
        <v>4</v>
      </c>
      <c r="C9" s="7" t="s">
        <v>10</v>
      </c>
      <c r="D9" s="8">
        <v>4.2</v>
      </c>
      <c r="E9" s="246">
        <v>697</v>
      </c>
      <c r="F9" s="111">
        <f t="shared" si="0"/>
        <v>697</v>
      </c>
      <c r="G9" s="9"/>
      <c r="H9" s="7"/>
    </row>
    <row r="10" spans="1:8" ht="19.899999999999999" customHeight="1" x14ac:dyDescent="0.25">
      <c r="A10" s="6" t="s">
        <v>20</v>
      </c>
      <c r="B10" s="6" t="s">
        <v>4</v>
      </c>
      <c r="C10" s="7" t="s">
        <v>11</v>
      </c>
      <c r="D10" s="8">
        <v>4.9000000000000004</v>
      </c>
      <c r="E10" s="246">
        <v>826</v>
      </c>
      <c r="F10" s="111">
        <f t="shared" si="0"/>
        <v>826</v>
      </c>
      <c r="G10" s="9"/>
      <c r="H10" s="7"/>
    </row>
    <row r="11" spans="1:8" ht="19.899999999999999" customHeight="1" x14ac:dyDescent="0.25">
      <c r="A11" s="6" t="s">
        <v>21</v>
      </c>
      <c r="B11" s="6" t="s">
        <v>4</v>
      </c>
      <c r="C11" s="7" t="s">
        <v>12</v>
      </c>
      <c r="D11" s="8">
        <v>5.8</v>
      </c>
      <c r="E11" s="246">
        <v>957</v>
      </c>
      <c r="F11" s="111">
        <f t="shared" si="0"/>
        <v>957</v>
      </c>
      <c r="G11" s="9"/>
      <c r="H11" s="7"/>
    </row>
    <row r="12" spans="1:8" ht="19.899999999999999" customHeight="1" x14ac:dyDescent="0.25">
      <c r="A12" s="6" t="s">
        <v>390</v>
      </c>
      <c r="B12" s="6" t="s">
        <v>4</v>
      </c>
      <c r="C12" s="7" t="s">
        <v>13</v>
      </c>
      <c r="D12" s="8">
        <v>2.7</v>
      </c>
      <c r="E12" s="246">
        <v>434</v>
      </c>
      <c r="F12" s="111">
        <f t="shared" si="0"/>
        <v>434</v>
      </c>
      <c r="G12" s="9"/>
      <c r="H12" s="7"/>
    </row>
    <row r="13" spans="1:8" ht="19.899999999999999" customHeight="1" x14ac:dyDescent="0.25">
      <c r="A13" s="6" t="s">
        <v>391</v>
      </c>
      <c r="B13" s="6" t="s">
        <v>4</v>
      </c>
      <c r="C13" s="7" t="s">
        <v>14</v>
      </c>
      <c r="D13" s="8">
        <v>3.3</v>
      </c>
      <c r="E13" s="246">
        <v>528</v>
      </c>
      <c r="F13" s="111">
        <f t="shared" si="0"/>
        <v>528</v>
      </c>
      <c r="G13" s="9"/>
      <c r="H13" s="7"/>
    </row>
    <row r="14" spans="1:8" ht="21.6" customHeight="1" thickBot="1" x14ac:dyDescent="0.3">
      <c r="A14" s="6" t="s">
        <v>392</v>
      </c>
      <c r="B14" s="6" t="s">
        <v>4</v>
      </c>
      <c r="C14" s="7" t="s">
        <v>15</v>
      </c>
      <c r="D14" s="8">
        <v>0.05</v>
      </c>
      <c r="E14" s="246">
        <v>22</v>
      </c>
      <c r="F14" s="112">
        <f t="shared" si="0"/>
        <v>22</v>
      </c>
      <c r="G14" s="9"/>
      <c r="H14" s="7" t="s">
        <v>6</v>
      </c>
    </row>
    <row r="15" spans="1:8" x14ac:dyDescent="0.25">
      <c r="B15" s="80"/>
      <c r="C15" s="81"/>
    </row>
    <row r="16" spans="1:8" x14ac:dyDescent="0.25">
      <c r="B16" s="81"/>
      <c r="C16" s="81"/>
    </row>
    <row r="17" spans="2:3" x14ac:dyDescent="0.25">
      <c r="B17" s="81"/>
      <c r="C17" s="81"/>
    </row>
    <row r="18" spans="2:3" x14ac:dyDescent="0.25">
      <c r="B18" s="81"/>
      <c r="C18" s="81"/>
    </row>
    <row r="19" spans="2:3" x14ac:dyDescent="0.25">
      <c r="B19" s="81"/>
      <c r="C19" s="81"/>
    </row>
    <row r="20" spans="2:3" x14ac:dyDescent="0.25">
      <c r="B20" s="81"/>
      <c r="C20" s="81"/>
    </row>
    <row r="21" spans="2:3" x14ac:dyDescent="0.25">
      <c r="B21" s="81"/>
      <c r="C21" s="81"/>
    </row>
    <row r="22" spans="2:3" x14ac:dyDescent="0.25">
      <c r="B22" s="81"/>
      <c r="C22" s="81"/>
    </row>
    <row r="23" spans="2:3" x14ac:dyDescent="0.25">
      <c r="B23" s="81"/>
      <c r="C23" s="81"/>
    </row>
    <row r="24" spans="2:3" x14ac:dyDescent="0.25">
      <c r="B24" s="81"/>
      <c r="C24" s="81"/>
    </row>
    <row r="25" spans="2:3" x14ac:dyDescent="0.25">
      <c r="B25" s="81"/>
      <c r="C25" s="81"/>
    </row>
    <row r="26" spans="2:3" x14ac:dyDescent="0.25">
      <c r="B26" s="81"/>
      <c r="C26" s="81"/>
    </row>
    <row r="27" spans="2:3" x14ac:dyDescent="0.25">
      <c r="B27" s="81"/>
      <c r="C27" s="81"/>
    </row>
    <row r="28" spans="2:3" x14ac:dyDescent="0.25">
      <c r="B28" s="81"/>
      <c r="C28" s="81"/>
    </row>
    <row r="29" spans="2:3" x14ac:dyDescent="0.25">
      <c r="B29" s="81"/>
      <c r="C29" s="81"/>
    </row>
    <row r="30" spans="2:3" x14ac:dyDescent="0.25">
      <c r="B30" s="81"/>
      <c r="C30" s="81"/>
    </row>
    <row r="31" spans="2:3" x14ac:dyDescent="0.25">
      <c r="B31" s="81"/>
      <c r="C31" s="81"/>
    </row>
    <row r="32" spans="2:3" x14ac:dyDescent="0.25">
      <c r="B32" s="81"/>
      <c r="C32" s="81"/>
    </row>
    <row r="33" spans="2:22" x14ac:dyDescent="0.25">
      <c r="B33" s="81"/>
      <c r="C33" s="81"/>
    </row>
    <row r="34" spans="2:22" x14ac:dyDescent="0.25">
      <c r="B34" s="81"/>
      <c r="C34" s="81"/>
      <c r="V34" s="143"/>
    </row>
    <row r="35" spans="2:22" x14ac:dyDescent="0.25">
      <c r="B35" s="81"/>
      <c r="C35" s="81"/>
    </row>
    <row r="36" spans="2:22" x14ac:dyDescent="0.25">
      <c r="B36" s="81"/>
      <c r="C36" s="81"/>
    </row>
  </sheetData>
  <mergeCells count="4">
    <mergeCell ref="A1:H1"/>
    <mergeCell ref="A2:F2"/>
    <mergeCell ref="G2:H2"/>
    <mergeCell ref="A4:H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3"/>
  <sheetViews>
    <sheetView workbookViewId="0">
      <selection activeCell="A9" sqref="A9"/>
    </sheetView>
  </sheetViews>
  <sheetFormatPr defaultRowHeight="15" x14ac:dyDescent="0.25"/>
  <cols>
    <col min="1" max="1" width="43.28515625" customWidth="1"/>
    <col min="2" max="2" width="12.85546875" customWidth="1"/>
    <col min="3" max="3" width="19.42578125" customWidth="1"/>
    <col min="4" max="4" width="10.5703125" customWidth="1"/>
    <col min="5" max="5" width="14.85546875" customWidth="1"/>
    <col min="6" max="6" width="15.28515625" customWidth="1"/>
    <col min="7" max="7" width="10.7109375" customWidth="1"/>
    <col min="8" max="8" width="20" customWidth="1"/>
  </cols>
  <sheetData>
    <row r="1" spans="1:8" ht="18" x14ac:dyDescent="0.25">
      <c r="A1" s="307" t="s">
        <v>409</v>
      </c>
      <c r="B1" s="307"/>
      <c r="C1" s="307"/>
      <c r="D1" s="307"/>
      <c r="E1" s="307"/>
      <c r="F1" s="307"/>
      <c r="G1" s="299" t="str">
        <f>ОГЛАВЛЕНИЕ!D10</f>
        <v>с 14.01.2019</v>
      </c>
      <c r="H1" s="300"/>
    </row>
    <row r="2" spans="1:8" ht="4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294</v>
      </c>
      <c r="F2" s="5" t="s">
        <v>293</v>
      </c>
      <c r="G2" s="5" t="s">
        <v>292</v>
      </c>
      <c r="H2" s="156">
        <f>ОГЛАВЛЕНИЕ!C14</f>
        <v>0</v>
      </c>
    </row>
    <row r="3" spans="1:8" ht="15.75" thickBot="1" x14ac:dyDescent="0.3">
      <c r="A3" s="303"/>
      <c r="B3" s="304"/>
      <c r="C3" s="304"/>
      <c r="D3" s="304"/>
      <c r="E3" s="305"/>
      <c r="F3" s="305"/>
      <c r="G3" s="308"/>
      <c r="H3" s="306"/>
    </row>
    <row r="4" spans="1:8" ht="18" customHeight="1" thickBot="1" x14ac:dyDescent="0.3">
      <c r="A4" s="12" t="s">
        <v>389</v>
      </c>
      <c r="B4" s="12" t="s">
        <v>4</v>
      </c>
      <c r="C4" s="13" t="s">
        <v>5</v>
      </c>
      <c r="D4" s="14">
        <v>0.17</v>
      </c>
      <c r="E4" s="247">
        <v>39</v>
      </c>
      <c r="F4" s="108">
        <f>E4-E4*$H$2/100</f>
        <v>39</v>
      </c>
      <c r="G4" s="15"/>
      <c r="H4" s="13" t="s">
        <v>6</v>
      </c>
    </row>
    <row r="5" spans="1:8" ht="18" customHeight="1" thickBot="1" x14ac:dyDescent="0.3">
      <c r="A5" s="6" t="s">
        <v>417</v>
      </c>
      <c r="B5" s="6" t="s">
        <v>4</v>
      </c>
      <c r="C5" s="7" t="s">
        <v>7</v>
      </c>
      <c r="D5" s="8">
        <v>3.5</v>
      </c>
      <c r="E5" s="247">
        <v>649</v>
      </c>
      <c r="F5" s="108">
        <f t="shared" ref="F5:F13" si="0">E5-E5*$H$2/100</f>
        <v>649</v>
      </c>
      <c r="G5" s="9"/>
      <c r="H5" s="7"/>
    </row>
    <row r="6" spans="1:8" ht="18" customHeight="1" thickBot="1" x14ac:dyDescent="0.3">
      <c r="A6" s="6" t="s">
        <v>418</v>
      </c>
      <c r="B6" s="6" t="s">
        <v>4</v>
      </c>
      <c r="C6" s="7" t="s">
        <v>8</v>
      </c>
      <c r="D6" s="8">
        <v>4.2</v>
      </c>
      <c r="E6" s="247">
        <v>770</v>
      </c>
      <c r="F6" s="108">
        <f t="shared" si="0"/>
        <v>770</v>
      </c>
      <c r="G6" s="9"/>
      <c r="H6" s="7"/>
    </row>
    <row r="7" spans="1:8" ht="18" customHeight="1" thickBot="1" x14ac:dyDescent="0.3">
      <c r="A7" s="6" t="s">
        <v>419</v>
      </c>
      <c r="B7" s="6" t="s">
        <v>4</v>
      </c>
      <c r="C7" s="7" t="s">
        <v>9</v>
      </c>
      <c r="D7" s="8">
        <v>4.8</v>
      </c>
      <c r="E7" s="247">
        <v>893</v>
      </c>
      <c r="F7" s="108">
        <f t="shared" si="0"/>
        <v>893</v>
      </c>
      <c r="G7" s="9"/>
      <c r="H7" s="7"/>
    </row>
    <row r="8" spans="1:8" ht="18" customHeight="1" thickBot="1" x14ac:dyDescent="0.3">
      <c r="A8" s="6" t="s">
        <v>420</v>
      </c>
      <c r="B8" s="6" t="s">
        <v>4</v>
      </c>
      <c r="C8" s="7" t="s">
        <v>10</v>
      </c>
      <c r="D8" s="8">
        <v>4.2</v>
      </c>
      <c r="E8" s="247">
        <v>744</v>
      </c>
      <c r="F8" s="108">
        <f t="shared" si="0"/>
        <v>744</v>
      </c>
      <c r="G8" s="9"/>
      <c r="H8" s="7"/>
    </row>
    <row r="9" spans="1:8" ht="18" customHeight="1" thickBot="1" x14ac:dyDescent="0.3">
      <c r="A9" s="6" t="s">
        <v>421</v>
      </c>
      <c r="B9" s="6" t="s">
        <v>4</v>
      </c>
      <c r="C9" s="7" t="s">
        <v>11</v>
      </c>
      <c r="D9" s="8">
        <v>4.9000000000000004</v>
      </c>
      <c r="E9" s="247">
        <v>887</v>
      </c>
      <c r="F9" s="108">
        <f t="shared" si="0"/>
        <v>887</v>
      </c>
      <c r="G9" s="9"/>
      <c r="H9" s="7"/>
    </row>
    <row r="10" spans="1:8" ht="18" customHeight="1" thickBot="1" x14ac:dyDescent="0.3">
      <c r="A10" s="6" t="s">
        <v>422</v>
      </c>
      <c r="B10" s="6" t="s">
        <v>4</v>
      </c>
      <c r="C10" s="7" t="s">
        <v>12</v>
      </c>
      <c r="D10" s="8">
        <v>5.8</v>
      </c>
      <c r="E10" s="247">
        <v>1029</v>
      </c>
      <c r="F10" s="108">
        <f t="shared" si="0"/>
        <v>1029</v>
      </c>
      <c r="G10" s="9"/>
      <c r="H10" s="7"/>
    </row>
    <row r="11" spans="1:8" ht="18" customHeight="1" thickBot="1" x14ac:dyDescent="0.3">
      <c r="A11" s="6" t="s">
        <v>390</v>
      </c>
      <c r="B11" s="6" t="s">
        <v>4</v>
      </c>
      <c r="C11" s="7" t="s">
        <v>13</v>
      </c>
      <c r="D11" s="8">
        <v>2.7</v>
      </c>
      <c r="E11" s="247">
        <v>434</v>
      </c>
      <c r="F11" s="108">
        <f t="shared" si="0"/>
        <v>434</v>
      </c>
      <c r="G11" s="9"/>
      <c r="H11" s="7"/>
    </row>
    <row r="12" spans="1:8" ht="18" customHeight="1" thickBot="1" x14ac:dyDescent="0.3">
      <c r="A12" s="6" t="s">
        <v>391</v>
      </c>
      <c r="B12" s="6" t="s">
        <v>4</v>
      </c>
      <c r="C12" s="7" t="s">
        <v>14</v>
      </c>
      <c r="D12" s="8">
        <v>3.3</v>
      </c>
      <c r="E12" s="247">
        <v>528</v>
      </c>
      <c r="F12" s="108">
        <f t="shared" si="0"/>
        <v>528</v>
      </c>
      <c r="G12" s="9"/>
      <c r="H12" s="7"/>
    </row>
    <row r="13" spans="1:8" ht="18" customHeight="1" x14ac:dyDescent="0.25">
      <c r="A13" s="6" t="s">
        <v>392</v>
      </c>
      <c r="B13" s="6" t="s">
        <v>4</v>
      </c>
      <c r="C13" s="7" t="s">
        <v>15</v>
      </c>
      <c r="D13" s="8">
        <v>0.05</v>
      </c>
      <c r="E13" s="247">
        <v>22</v>
      </c>
      <c r="F13" s="108">
        <f t="shared" si="0"/>
        <v>22</v>
      </c>
      <c r="G13" s="9"/>
      <c r="H13" s="7" t="s">
        <v>6</v>
      </c>
    </row>
  </sheetData>
  <mergeCells count="3">
    <mergeCell ref="A1:F1"/>
    <mergeCell ref="G1:H1"/>
    <mergeCell ref="A3:H3"/>
  </mergeCells>
  <pageMargins left="0.7" right="0.7" top="0.75" bottom="0.75" header="0.3" footer="0.3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zoomScale="70" zoomScaleNormal="70" workbookViewId="0">
      <selection activeCell="A9" sqref="A9"/>
    </sheetView>
  </sheetViews>
  <sheetFormatPr defaultRowHeight="15" x14ac:dyDescent="0.25"/>
  <cols>
    <col min="1" max="1" width="49.140625" customWidth="1"/>
    <col min="2" max="8" width="25.5703125" customWidth="1"/>
  </cols>
  <sheetData>
    <row r="1" spans="1:8" ht="15.75" x14ac:dyDescent="0.25">
      <c r="A1" s="311" t="s">
        <v>662</v>
      </c>
      <c r="B1" s="311"/>
      <c r="C1" s="311"/>
      <c r="D1" s="311"/>
      <c r="E1" s="311"/>
      <c r="F1" s="311"/>
      <c r="G1" s="312" t="str">
        <f>ОГЛАВЛЕНИЕ!D10</f>
        <v>с 14.01.2019</v>
      </c>
      <c r="H1" s="313"/>
    </row>
    <row r="2" spans="1:8" ht="45.95" customHeight="1" x14ac:dyDescent="0.25">
      <c r="A2" s="270" t="s">
        <v>0</v>
      </c>
      <c r="B2" s="270" t="s">
        <v>1</v>
      </c>
      <c r="C2" s="270" t="s">
        <v>2</v>
      </c>
      <c r="D2" s="270" t="s">
        <v>3</v>
      </c>
      <c r="E2" s="270" t="s">
        <v>294</v>
      </c>
      <c r="F2" s="271" t="s">
        <v>293</v>
      </c>
      <c r="G2" s="271" t="s">
        <v>292</v>
      </c>
      <c r="H2" s="156">
        <f>ОГЛАВЛЕНИЕ!C15</f>
        <v>0</v>
      </c>
    </row>
    <row r="3" spans="1:8" ht="16.5" thickBot="1" x14ac:dyDescent="0.3">
      <c r="A3" s="314"/>
      <c r="B3" s="315"/>
      <c r="C3" s="315"/>
      <c r="D3" s="315"/>
      <c r="E3" s="316"/>
      <c r="F3" s="316"/>
      <c r="G3" s="317"/>
      <c r="H3" s="318"/>
    </row>
    <row r="4" spans="1:8" ht="37.5" customHeight="1" thickBot="1" x14ac:dyDescent="0.3">
      <c r="A4" s="272" t="s">
        <v>663</v>
      </c>
      <c r="B4" s="272" t="s">
        <v>4</v>
      </c>
      <c r="C4" s="273" t="s">
        <v>664</v>
      </c>
      <c r="D4" s="274"/>
      <c r="E4" s="265">
        <v>1938</v>
      </c>
      <c r="F4" s="108">
        <f>E4-E4/100*$H$2</f>
        <v>1938</v>
      </c>
      <c r="G4" s="275"/>
      <c r="H4" s="273" t="s">
        <v>6</v>
      </c>
    </row>
    <row r="5" spans="1:8" ht="37.5" customHeight="1" thickBot="1" x14ac:dyDescent="0.3">
      <c r="A5" s="276" t="s">
        <v>665</v>
      </c>
      <c r="B5" s="276" t="s">
        <v>4</v>
      </c>
      <c r="C5" s="277" t="s">
        <v>666</v>
      </c>
      <c r="D5" s="278"/>
      <c r="E5" s="265">
        <v>2295</v>
      </c>
      <c r="F5" s="108">
        <f t="shared" ref="F5:F17" si="0">E5-E5/100*$H$2</f>
        <v>2295</v>
      </c>
      <c r="G5" s="279"/>
      <c r="H5" s="277"/>
    </row>
    <row r="6" spans="1:8" ht="37.5" customHeight="1" thickBot="1" x14ac:dyDescent="0.3">
      <c r="A6" s="276" t="s">
        <v>667</v>
      </c>
      <c r="B6" s="276" t="s">
        <v>4</v>
      </c>
      <c r="C6" s="277" t="s">
        <v>668</v>
      </c>
      <c r="D6" s="278"/>
      <c r="E6" s="265">
        <v>2448</v>
      </c>
      <c r="F6" s="108">
        <f t="shared" si="0"/>
        <v>2448</v>
      </c>
      <c r="G6" s="280"/>
      <c r="H6" s="277"/>
    </row>
    <row r="7" spans="1:8" ht="37.5" customHeight="1" thickBot="1" x14ac:dyDescent="0.3">
      <c r="A7" s="276" t="s">
        <v>669</v>
      </c>
      <c r="B7" s="276" t="s">
        <v>4</v>
      </c>
      <c r="C7" s="277" t="s">
        <v>670</v>
      </c>
      <c r="D7" s="278"/>
      <c r="E7" s="265">
        <v>2805</v>
      </c>
      <c r="F7" s="108">
        <f t="shared" si="0"/>
        <v>2805</v>
      </c>
      <c r="G7" s="280"/>
      <c r="H7" s="277"/>
    </row>
    <row r="8" spans="1:8" ht="37.5" customHeight="1" thickBot="1" x14ac:dyDescent="0.3">
      <c r="A8" s="276" t="s">
        <v>671</v>
      </c>
      <c r="B8" s="276" t="s">
        <v>4</v>
      </c>
      <c r="C8" s="277" t="s">
        <v>672</v>
      </c>
      <c r="D8" s="278"/>
      <c r="E8" s="265">
        <v>2958</v>
      </c>
      <c r="F8" s="108">
        <f t="shared" si="0"/>
        <v>2958</v>
      </c>
      <c r="G8" s="280"/>
      <c r="H8" s="277"/>
    </row>
    <row r="9" spans="1:8" ht="37.5" customHeight="1" thickBot="1" x14ac:dyDescent="0.3">
      <c r="A9" s="276" t="s">
        <v>673</v>
      </c>
      <c r="B9" s="276" t="s">
        <v>4</v>
      </c>
      <c r="C9" s="277" t="s">
        <v>674</v>
      </c>
      <c r="D9" s="278"/>
      <c r="E9" s="265">
        <v>1836</v>
      </c>
      <c r="F9" s="108">
        <f t="shared" si="0"/>
        <v>1836</v>
      </c>
      <c r="G9" s="280"/>
      <c r="H9" s="277"/>
    </row>
    <row r="10" spans="1:8" ht="37.5" customHeight="1" thickBot="1" x14ac:dyDescent="0.3">
      <c r="A10" s="276" t="s">
        <v>675</v>
      </c>
      <c r="B10" s="276" t="s">
        <v>4</v>
      </c>
      <c r="C10" s="277" t="s">
        <v>676</v>
      </c>
      <c r="D10" s="278"/>
      <c r="E10" s="265">
        <v>1989</v>
      </c>
      <c r="F10" s="108">
        <f t="shared" si="0"/>
        <v>1989</v>
      </c>
      <c r="G10" s="280"/>
      <c r="H10" s="277"/>
    </row>
    <row r="11" spans="1:8" ht="37.5" customHeight="1" thickBot="1" x14ac:dyDescent="0.3">
      <c r="A11" s="276" t="s">
        <v>677</v>
      </c>
      <c r="B11" s="276" t="s">
        <v>4</v>
      </c>
      <c r="C11" s="277" t="s">
        <v>678</v>
      </c>
      <c r="D11" s="278"/>
      <c r="E11" s="265">
        <v>2346</v>
      </c>
      <c r="F11" s="108">
        <f t="shared" si="0"/>
        <v>2346</v>
      </c>
      <c r="G11" s="280"/>
      <c r="H11" s="277"/>
    </row>
    <row r="12" spans="1:8" ht="37.5" customHeight="1" thickBot="1" x14ac:dyDescent="0.3">
      <c r="A12" s="276" t="s">
        <v>679</v>
      </c>
      <c r="B12" s="276" t="s">
        <v>4</v>
      </c>
      <c r="C12" s="277" t="s">
        <v>664</v>
      </c>
      <c r="D12" s="278"/>
      <c r="E12" s="265">
        <v>2193</v>
      </c>
      <c r="F12" s="108">
        <f>E12-E12/100*$H$2</f>
        <v>2193</v>
      </c>
      <c r="G12" s="280"/>
      <c r="H12" s="277"/>
    </row>
    <row r="13" spans="1:8" ht="37.5" customHeight="1" thickBot="1" x14ac:dyDescent="0.3">
      <c r="A13" s="276" t="s">
        <v>680</v>
      </c>
      <c r="B13" s="276" t="s">
        <v>4</v>
      </c>
      <c r="C13" s="277" t="s">
        <v>666</v>
      </c>
      <c r="D13" s="278"/>
      <c r="E13" s="265">
        <v>2397</v>
      </c>
      <c r="F13" s="108">
        <f t="shared" si="0"/>
        <v>2397</v>
      </c>
      <c r="G13" s="280"/>
      <c r="H13" s="277"/>
    </row>
    <row r="14" spans="1:8" ht="37.5" customHeight="1" thickBot="1" x14ac:dyDescent="0.3">
      <c r="A14" s="276" t="s">
        <v>681</v>
      </c>
      <c r="B14" s="276" t="s">
        <v>4</v>
      </c>
      <c r="C14" s="277" t="s">
        <v>668</v>
      </c>
      <c r="D14" s="278"/>
      <c r="E14" s="265">
        <v>2754</v>
      </c>
      <c r="F14" s="108">
        <f t="shared" si="0"/>
        <v>2754</v>
      </c>
      <c r="G14" s="280"/>
      <c r="H14" s="277"/>
    </row>
    <row r="15" spans="1:8" ht="37.5" customHeight="1" thickBot="1" x14ac:dyDescent="0.3">
      <c r="A15" s="276" t="s">
        <v>682</v>
      </c>
      <c r="B15" s="276" t="s">
        <v>4</v>
      </c>
      <c r="C15" s="277" t="s">
        <v>683</v>
      </c>
      <c r="D15" s="278"/>
      <c r="E15" s="265">
        <v>2468</v>
      </c>
      <c r="F15" s="108">
        <f t="shared" si="0"/>
        <v>2468</v>
      </c>
      <c r="G15" s="280"/>
      <c r="H15" s="277"/>
    </row>
    <row r="16" spans="1:8" ht="37.5" customHeight="1" thickBot="1" x14ac:dyDescent="0.3">
      <c r="A16" s="276" t="s">
        <v>684</v>
      </c>
      <c r="B16" s="276" t="s">
        <v>4</v>
      </c>
      <c r="C16" s="277" t="s">
        <v>670</v>
      </c>
      <c r="D16" s="278"/>
      <c r="E16" s="265">
        <v>2754</v>
      </c>
      <c r="F16" s="108">
        <f t="shared" si="0"/>
        <v>2754</v>
      </c>
      <c r="G16" s="280"/>
      <c r="H16" s="277"/>
    </row>
    <row r="17" spans="1:8" ht="37.5" customHeight="1" thickBot="1" x14ac:dyDescent="0.3">
      <c r="A17" s="276" t="s">
        <v>685</v>
      </c>
      <c r="B17" s="276" t="s">
        <v>4</v>
      </c>
      <c r="C17" s="277" t="s">
        <v>686</v>
      </c>
      <c r="D17" s="278"/>
      <c r="E17" s="265">
        <v>3162</v>
      </c>
      <c r="F17" s="108">
        <f t="shared" si="0"/>
        <v>3162</v>
      </c>
      <c r="G17" s="280"/>
      <c r="H17" s="277"/>
    </row>
    <row r="18" spans="1:8" ht="37.5" customHeight="1" thickBot="1" x14ac:dyDescent="0.3">
      <c r="A18" s="276" t="s">
        <v>390</v>
      </c>
      <c r="B18" s="276" t="s">
        <v>4</v>
      </c>
      <c r="C18" s="277" t="s">
        <v>13</v>
      </c>
      <c r="D18" s="278">
        <v>2.7</v>
      </c>
      <c r="E18" s="265">
        <v>443</v>
      </c>
      <c r="F18" s="263">
        <f t="shared" ref="F18:F19" si="1">E18-E18*$H$2/100</f>
        <v>443</v>
      </c>
      <c r="G18" s="281"/>
      <c r="H18" s="281"/>
    </row>
    <row r="19" spans="1:8" ht="37.5" customHeight="1" x14ac:dyDescent="0.25">
      <c r="A19" s="276" t="s">
        <v>391</v>
      </c>
      <c r="B19" s="276" t="s">
        <v>4</v>
      </c>
      <c r="C19" s="277" t="s">
        <v>14</v>
      </c>
      <c r="D19" s="278">
        <v>3.3</v>
      </c>
      <c r="E19" s="265">
        <v>539</v>
      </c>
      <c r="F19" s="263">
        <f t="shared" si="1"/>
        <v>539</v>
      </c>
      <c r="G19" s="281"/>
      <c r="H19" s="281"/>
    </row>
    <row r="20" spans="1:8" x14ac:dyDescent="0.25">
      <c r="A20" s="309"/>
      <c r="B20" s="309"/>
      <c r="C20" s="309"/>
      <c r="D20" s="309"/>
      <c r="E20" s="309"/>
      <c r="F20" s="309"/>
      <c r="G20" s="309"/>
      <c r="H20" s="309"/>
    </row>
    <row r="21" spans="1:8" x14ac:dyDescent="0.25">
      <c r="A21" s="309"/>
      <c r="B21" s="309"/>
      <c r="C21" s="309"/>
      <c r="D21" s="309"/>
      <c r="E21" s="309"/>
      <c r="F21" s="309"/>
      <c r="G21" s="309"/>
      <c r="H21" s="309"/>
    </row>
    <row r="22" spans="1:8" x14ac:dyDescent="0.25">
      <c r="A22" s="309"/>
      <c r="B22" s="309"/>
      <c r="C22" s="309"/>
      <c r="D22" s="309"/>
      <c r="E22" s="309"/>
      <c r="F22" s="309"/>
      <c r="G22" s="309"/>
      <c r="H22" s="309"/>
    </row>
    <row r="23" spans="1:8" x14ac:dyDescent="0.25">
      <c r="A23" s="309"/>
      <c r="B23" s="309"/>
      <c r="C23" s="309"/>
      <c r="D23" s="309"/>
      <c r="E23" s="309"/>
      <c r="F23" s="309"/>
      <c r="G23" s="309"/>
      <c r="H23" s="309"/>
    </row>
    <row r="24" spans="1:8" x14ac:dyDescent="0.25">
      <c r="A24" s="309"/>
      <c r="B24" s="309"/>
      <c r="C24" s="309"/>
      <c r="D24" s="309"/>
      <c r="E24" s="309"/>
      <c r="F24" s="309"/>
      <c r="G24" s="309"/>
      <c r="H24" s="309"/>
    </row>
    <row r="25" spans="1:8" x14ac:dyDescent="0.25">
      <c r="A25" s="309"/>
      <c r="B25" s="309"/>
      <c r="C25" s="309"/>
      <c r="D25" s="309"/>
      <c r="E25" s="309"/>
      <c r="F25" s="309"/>
      <c r="G25" s="309"/>
      <c r="H25" s="309"/>
    </row>
    <row r="26" spans="1:8" x14ac:dyDescent="0.25">
      <c r="A26" s="309"/>
      <c r="B26" s="309"/>
      <c r="C26" s="309"/>
      <c r="D26" s="309"/>
      <c r="E26" s="309"/>
      <c r="F26" s="309"/>
      <c r="G26" s="309"/>
      <c r="H26" s="309"/>
    </row>
    <row r="27" spans="1:8" x14ac:dyDescent="0.25">
      <c r="A27" s="309"/>
      <c r="B27" s="309"/>
      <c r="C27" s="309"/>
      <c r="D27" s="309"/>
      <c r="E27" s="309"/>
      <c r="F27" s="309"/>
      <c r="G27" s="309"/>
      <c r="H27" s="309"/>
    </row>
    <row r="28" spans="1:8" x14ac:dyDescent="0.25">
      <c r="A28" s="309"/>
      <c r="B28" s="309"/>
      <c r="C28" s="309"/>
      <c r="D28" s="309"/>
      <c r="E28" s="309"/>
      <c r="F28" s="309"/>
      <c r="G28" s="309"/>
      <c r="H28" s="309"/>
    </row>
    <row r="29" spans="1:8" x14ac:dyDescent="0.25">
      <c r="A29" s="309"/>
      <c r="B29" s="309"/>
      <c r="C29" s="309"/>
      <c r="D29" s="309"/>
      <c r="E29" s="309"/>
      <c r="F29" s="309"/>
      <c r="G29" s="309"/>
      <c r="H29" s="309"/>
    </row>
    <row r="30" spans="1:8" x14ac:dyDescent="0.25">
      <c r="A30" s="309"/>
      <c r="B30" s="309"/>
      <c r="C30" s="309"/>
      <c r="D30" s="309"/>
      <c r="E30" s="309"/>
      <c r="F30" s="309"/>
      <c r="G30" s="309"/>
      <c r="H30" s="309"/>
    </row>
    <row r="31" spans="1:8" x14ac:dyDescent="0.25">
      <c r="A31" s="309"/>
      <c r="B31" s="309"/>
      <c r="C31" s="309"/>
      <c r="D31" s="309"/>
      <c r="E31" s="309"/>
      <c r="F31" s="309"/>
      <c r="G31" s="309"/>
      <c r="H31" s="309"/>
    </row>
    <row r="32" spans="1:8" x14ac:dyDescent="0.25">
      <c r="A32" s="309"/>
      <c r="B32" s="309"/>
      <c r="C32" s="309"/>
      <c r="D32" s="309"/>
      <c r="E32" s="309"/>
      <c r="F32" s="309"/>
      <c r="G32" s="309"/>
      <c r="H32" s="309"/>
    </row>
    <row r="33" spans="1:8" x14ac:dyDescent="0.25">
      <c r="A33" s="309"/>
      <c r="B33" s="309"/>
      <c r="C33" s="309"/>
      <c r="D33" s="309"/>
      <c r="E33" s="309"/>
      <c r="F33" s="309"/>
      <c r="G33" s="309"/>
      <c r="H33" s="309"/>
    </row>
    <row r="34" spans="1:8" x14ac:dyDescent="0.25">
      <c r="A34" s="309"/>
      <c r="B34" s="309"/>
      <c r="C34" s="309"/>
      <c r="D34" s="309"/>
      <c r="E34" s="309"/>
      <c r="F34" s="309"/>
      <c r="G34" s="309"/>
      <c r="H34" s="309"/>
    </row>
    <row r="35" spans="1:8" x14ac:dyDescent="0.25">
      <c r="A35" s="309"/>
      <c r="B35" s="309"/>
      <c r="C35" s="309"/>
      <c r="D35" s="309"/>
      <c r="E35" s="309"/>
      <c r="F35" s="309"/>
      <c r="G35" s="309"/>
      <c r="H35" s="309"/>
    </row>
    <row r="36" spans="1:8" x14ac:dyDescent="0.25">
      <c r="A36" s="309"/>
      <c r="B36" s="309"/>
      <c r="C36" s="309"/>
      <c r="D36" s="309"/>
      <c r="E36" s="309"/>
      <c r="F36" s="309"/>
      <c r="G36" s="309"/>
      <c r="H36" s="309"/>
    </row>
    <row r="37" spans="1:8" x14ac:dyDescent="0.25">
      <c r="A37" s="309"/>
      <c r="B37" s="309"/>
      <c r="C37" s="309"/>
      <c r="D37" s="309"/>
      <c r="E37" s="309"/>
      <c r="F37" s="309"/>
      <c r="G37" s="309"/>
      <c r="H37" s="309"/>
    </row>
    <row r="38" spans="1:8" x14ac:dyDescent="0.25">
      <c r="A38" s="309"/>
      <c r="B38" s="309"/>
      <c r="C38" s="309"/>
      <c r="D38" s="309"/>
      <c r="E38" s="309"/>
      <c r="F38" s="309"/>
      <c r="G38" s="309"/>
      <c r="H38" s="309"/>
    </row>
    <row r="39" spans="1:8" x14ac:dyDescent="0.25">
      <c r="A39" s="309"/>
      <c r="B39" s="309"/>
      <c r="C39" s="309"/>
      <c r="D39" s="309"/>
      <c r="E39" s="309"/>
      <c r="F39" s="309"/>
      <c r="G39" s="309"/>
      <c r="H39" s="309"/>
    </row>
    <row r="40" spans="1:8" x14ac:dyDescent="0.25">
      <c r="A40" s="309"/>
      <c r="B40" s="309"/>
      <c r="C40" s="309"/>
      <c r="D40" s="309"/>
      <c r="E40" s="309"/>
      <c r="F40" s="309"/>
      <c r="G40" s="309"/>
      <c r="H40" s="309"/>
    </row>
    <row r="41" spans="1:8" x14ac:dyDescent="0.25">
      <c r="A41" s="309"/>
      <c r="B41" s="309"/>
      <c r="C41" s="309"/>
      <c r="D41" s="309"/>
      <c r="E41" s="309"/>
      <c r="F41" s="309"/>
      <c r="G41" s="309"/>
      <c r="H41" s="309"/>
    </row>
    <row r="42" spans="1:8" x14ac:dyDescent="0.25">
      <c r="A42" s="309"/>
      <c r="B42" s="309"/>
      <c r="C42" s="309"/>
      <c r="D42" s="309"/>
      <c r="E42" s="309"/>
      <c r="F42" s="309"/>
      <c r="G42" s="309"/>
      <c r="H42" s="309"/>
    </row>
    <row r="43" spans="1:8" x14ac:dyDescent="0.25">
      <c r="A43" s="309"/>
      <c r="B43" s="309"/>
      <c r="C43" s="309"/>
      <c r="D43" s="309"/>
      <c r="E43" s="309"/>
      <c r="F43" s="309"/>
      <c r="G43" s="309"/>
      <c r="H43" s="309"/>
    </row>
    <row r="44" spans="1:8" x14ac:dyDescent="0.25">
      <c r="A44" s="309"/>
      <c r="B44" s="309"/>
      <c r="C44" s="309"/>
      <c r="D44" s="309"/>
      <c r="E44" s="309"/>
      <c r="F44" s="309"/>
      <c r="G44" s="309"/>
      <c r="H44" s="309"/>
    </row>
    <row r="45" spans="1:8" x14ac:dyDescent="0.25">
      <c r="A45" s="309"/>
      <c r="B45" s="309"/>
      <c r="C45" s="309"/>
      <c r="D45" s="309"/>
      <c r="E45" s="309"/>
      <c r="F45" s="309"/>
      <c r="G45" s="309"/>
      <c r="H45" s="309"/>
    </row>
    <row r="46" spans="1:8" x14ac:dyDescent="0.25">
      <c r="A46" s="309"/>
      <c r="B46" s="309"/>
      <c r="C46" s="309"/>
      <c r="D46" s="309"/>
      <c r="E46" s="309"/>
      <c r="F46" s="309"/>
      <c r="G46" s="309"/>
      <c r="H46" s="309"/>
    </row>
    <row r="47" spans="1:8" x14ac:dyDescent="0.25">
      <c r="A47" s="309"/>
      <c r="B47" s="309"/>
      <c r="C47" s="309"/>
      <c r="D47" s="309"/>
      <c r="E47" s="309"/>
      <c r="F47" s="309"/>
      <c r="G47" s="309"/>
      <c r="H47" s="309"/>
    </row>
    <row r="48" spans="1:8" x14ac:dyDescent="0.25">
      <c r="A48" s="309"/>
      <c r="B48" s="309"/>
      <c r="C48" s="309"/>
      <c r="D48" s="309"/>
      <c r="E48" s="309"/>
      <c r="F48" s="309"/>
      <c r="G48" s="309"/>
      <c r="H48" s="309"/>
    </row>
    <row r="49" spans="1:8" x14ac:dyDescent="0.25">
      <c r="A49" s="309"/>
      <c r="B49" s="309"/>
      <c r="C49" s="309"/>
      <c r="D49" s="309"/>
      <c r="E49" s="309"/>
      <c r="F49" s="309"/>
      <c r="G49" s="309"/>
      <c r="H49" s="309"/>
    </row>
    <row r="50" spans="1:8" x14ac:dyDescent="0.25">
      <c r="A50" s="309"/>
      <c r="B50" s="309"/>
      <c r="C50" s="309"/>
      <c r="D50" s="309"/>
      <c r="E50" s="309"/>
      <c r="F50" s="309"/>
      <c r="G50" s="309"/>
      <c r="H50" s="309"/>
    </row>
    <row r="51" spans="1:8" x14ac:dyDescent="0.25">
      <c r="A51" s="309"/>
      <c r="B51" s="309"/>
      <c r="C51" s="309"/>
      <c r="D51" s="309"/>
      <c r="E51" s="309"/>
      <c r="F51" s="309"/>
      <c r="G51" s="309"/>
      <c r="H51" s="309"/>
    </row>
    <row r="52" spans="1:8" x14ac:dyDescent="0.25">
      <c r="A52" s="309"/>
      <c r="B52" s="309"/>
      <c r="C52" s="309"/>
      <c r="D52" s="309"/>
      <c r="E52" s="309"/>
      <c r="F52" s="309"/>
      <c r="G52" s="309"/>
      <c r="H52" s="309"/>
    </row>
    <row r="53" spans="1:8" x14ac:dyDescent="0.25">
      <c r="A53" s="309"/>
      <c r="B53" s="309"/>
      <c r="C53" s="309"/>
      <c r="D53" s="309"/>
      <c r="E53" s="309"/>
      <c r="F53" s="309"/>
      <c r="G53" s="309"/>
      <c r="H53" s="309"/>
    </row>
    <row r="54" spans="1:8" x14ac:dyDescent="0.25">
      <c r="A54" s="309"/>
      <c r="B54" s="309"/>
      <c r="C54" s="309"/>
      <c r="D54" s="309"/>
      <c r="E54" s="309"/>
      <c r="F54" s="309"/>
      <c r="G54" s="309"/>
      <c r="H54" s="309"/>
    </row>
    <row r="55" spans="1:8" x14ac:dyDescent="0.25">
      <c r="A55" s="309"/>
      <c r="B55" s="309"/>
      <c r="C55" s="309"/>
      <c r="D55" s="309"/>
      <c r="E55" s="309"/>
      <c r="F55" s="309"/>
      <c r="G55" s="309"/>
      <c r="H55" s="309"/>
    </row>
    <row r="56" spans="1:8" x14ac:dyDescent="0.25">
      <c r="A56" s="309"/>
      <c r="B56" s="309"/>
      <c r="C56" s="309"/>
      <c r="D56" s="309"/>
      <c r="E56" s="309"/>
      <c r="F56" s="309"/>
      <c r="G56" s="309"/>
      <c r="H56" s="309"/>
    </row>
    <row r="57" spans="1:8" x14ac:dyDescent="0.25">
      <c r="A57" s="309"/>
      <c r="B57" s="309"/>
      <c r="C57" s="309"/>
      <c r="D57" s="309"/>
      <c r="E57" s="309"/>
      <c r="F57" s="309"/>
      <c r="G57" s="309"/>
      <c r="H57" s="309"/>
    </row>
    <row r="58" spans="1:8" x14ac:dyDescent="0.25">
      <c r="A58" s="309"/>
      <c r="B58" s="309"/>
      <c r="C58" s="309"/>
      <c r="D58" s="309"/>
      <c r="E58" s="309"/>
      <c r="F58" s="309"/>
      <c r="G58" s="309"/>
      <c r="H58" s="309"/>
    </row>
    <row r="59" spans="1:8" x14ac:dyDescent="0.25">
      <c r="A59" s="309"/>
      <c r="B59" s="309"/>
      <c r="C59" s="309"/>
      <c r="D59" s="309"/>
      <c r="E59" s="309"/>
      <c r="F59" s="309"/>
      <c r="G59" s="309"/>
      <c r="H59" s="309"/>
    </row>
    <row r="60" spans="1:8" ht="15.75" x14ac:dyDescent="0.25">
      <c r="A60" s="310" t="s">
        <v>687</v>
      </c>
      <c r="B60" s="310"/>
      <c r="C60" s="310"/>
      <c r="D60" s="310"/>
      <c r="E60" s="310" t="s">
        <v>688</v>
      </c>
      <c r="F60" s="310"/>
      <c r="G60" s="310"/>
      <c r="H60" s="310"/>
    </row>
    <row r="61" spans="1:8" x14ac:dyDescent="0.25">
      <c r="A61" s="309"/>
      <c r="B61" s="309"/>
      <c r="C61" s="309"/>
      <c r="D61" s="309"/>
      <c r="E61" s="309"/>
      <c r="F61" s="309"/>
      <c r="G61" s="309"/>
      <c r="H61" s="309"/>
    </row>
    <row r="62" spans="1:8" x14ac:dyDescent="0.25">
      <c r="A62" s="309"/>
      <c r="B62" s="309"/>
      <c r="C62" s="309"/>
      <c r="D62" s="309"/>
      <c r="E62" s="309"/>
      <c r="F62" s="309"/>
      <c r="G62" s="309"/>
      <c r="H62" s="309"/>
    </row>
    <row r="63" spans="1:8" x14ac:dyDescent="0.25">
      <c r="A63" s="309"/>
      <c r="B63" s="309"/>
      <c r="C63" s="309"/>
      <c r="D63" s="309"/>
      <c r="E63" s="309"/>
      <c r="F63" s="309"/>
      <c r="G63" s="309"/>
      <c r="H63" s="309"/>
    </row>
    <row r="64" spans="1:8" x14ac:dyDescent="0.25">
      <c r="A64" s="309"/>
      <c r="B64" s="309"/>
      <c r="C64" s="309"/>
      <c r="D64" s="309"/>
      <c r="E64" s="309"/>
      <c r="F64" s="309"/>
      <c r="G64" s="309"/>
      <c r="H64" s="309"/>
    </row>
    <row r="65" spans="1:8" x14ac:dyDescent="0.25">
      <c r="A65" s="309"/>
      <c r="B65" s="309"/>
      <c r="C65" s="309"/>
      <c r="D65" s="309"/>
      <c r="E65" s="309"/>
      <c r="F65" s="309"/>
      <c r="G65" s="309"/>
      <c r="H65" s="309"/>
    </row>
    <row r="66" spans="1:8" x14ac:dyDescent="0.25">
      <c r="A66" s="309"/>
      <c r="B66" s="309"/>
      <c r="C66" s="309"/>
      <c r="D66" s="309"/>
      <c r="E66" s="309"/>
      <c r="F66" s="309"/>
      <c r="G66" s="309"/>
      <c r="H66" s="309"/>
    </row>
    <row r="67" spans="1:8" x14ac:dyDescent="0.25">
      <c r="A67" s="309"/>
      <c r="B67" s="309"/>
      <c r="C67" s="309"/>
      <c r="D67" s="309"/>
      <c r="E67" s="309"/>
      <c r="F67" s="309"/>
      <c r="G67" s="309"/>
      <c r="H67" s="309"/>
    </row>
    <row r="68" spans="1:8" x14ac:dyDescent="0.25">
      <c r="A68" s="309"/>
      <c r="B68" s="309"/>
      <c r="C68" s="309"/>
      <c r="D68" s="309"/>
      <c r="E68" s="309"/>
      <c r="F68" s="309"/>
      <c r="G68" s="309"/>
      <c r="H68" s="309"/>
    </row>
    <row r="69" spans="1:8" x14ac:dyDescent="0.25">
      <c r="A69" s="309"/>
      <c r="B69" s="309"/>
      <c r="C69" s="309"/>
      <c r="D69" s="309"/>
      <c r="E69" s="309"/>
      <c r="F69" s="309"/>
      <c r="G69" s="309"/>
      <c r="H69" s="309"/>
    </row>
    <row r="70" spans="1:8" x14ac:dyDescent="0.25">
      <c r="A70" s="309"/>
      <c r="B70" s="309"/>
      <c r="C70" s="309"/>
      <c r="D70" s="309"/>
      <c r="E70" s="309"/>
      <c r="F70" s="309"/>
      <c r="G70" s="309"/>
      <c r="H70" s="309"/>
    </row>
    <row r="71" spans="1:8" x14ac:dyDescent="0.25">
      <c r="A71" s="309"/>
      <c r="B71" s="309"/>
      <c r="C71" s="309"/>
      <c r="D71" s="309"/>
      <c r="E71" s="309"/>
      <c r="F71" s="309"/>
      <c r="G71" s="309"/>
      <c r="H71" s="309"/>
    </row>
    <row r="72" spans="1:8" x14ac:dyDescent="0.25">
      <c r="A72" s="309"/>
      <c r="B72" s="309"/>
      <c r="C72" s="309"/>
      <c r="D72" s="309"/>
      <c r="E72" s="309"/>
      <c r="F72" s="309"/>
      <c r="G72" s="309"/>
      <c r="H72" s="309"/>
    </row>
    <row r="73" spans="1:8" x14ac:dyDescent="0.25">
      <c r="A73" s="309"/>
      <c r="B73" s="309"/>
      <c r="C73" s="309"/>
      <c r="D73" s="309"/>
      <c r="E73" s="309"/>
      <c r="F73" s="309"/>
      <c r="G73" s="309"/>
      <c r="H73" s="309"/>
    </row>
    <row r="74" spans="1:8" x14ac:dyDescent="0.25">
      <c r="A74" s="309"/>
      <c r="B74" s="309"/>
      <c r="C74" s="309"/>
      <c r="D74" s="309"/>
      <c r="E74" s="309"/>
      <c r="F74" s="309"/>
      <c r="G74" s="309"/>
      <c r="H74" s="309"/>
    </row>
    <row r="75" spans="1:8" x14ac:dyDescent="0.25">
      <c r="A75" s="309"/>
      <c r="B75" s="309"/>
      <c r="C75" s="309"/>
      <c r="D75" s="309"/>
      <c r="E75" s="309"/>
      <c r="F75" s="309"/>
      <c r="G75" s="309"/>
      <c r="H75" s="309"/>
    </row>
    <row r="76" spans="1:8" x14ac:dyDescent="0.25">
      <c r="A76" s="309"/>
      <c r="B76" s="309"/>
      <c r="C76" s="309"/>
      <c r="D76" s="309"/>
      <c r="E76" s="309"/>
      <c r="F76" s="309"/>
      <c r="G76" s="309"/>
      <c r="H76" s="309"/>
    </row>
    <row r="77" spans="1:8" x14ac:dyDescent="0.25">
      <c r="A77" s="309"/>
      <c r="B77" s="309"/>
      <c r="C77" s="309"/>
      <c r="D77" s="309"/>
      <c r="E77" s="309"/>
      <c r="F77" s="309"/>
      <c r="G77" s="309"/>
      <c r="H77" s="309"/>
    </row>
    <row r="78" spans="1:8" x14ac:dyDescent="0.25">
      <c r="A78" s="309"/>
      <c r="B78" s="309"/>
      <c r="C78" s="309"/>
      <c r="D78" s="309"/>
      <c r="E78" s="309"/>
      <c r="F78" s="309"/>
      <c r="G78" s="309"/>
      <c r="H78" s="309"/>
    </row>
    <row r="79" spans="1:8" ht="15.75" x14ac:dyDescent="0.25">
      <c r="A79" s="310" t="s">
        <v>689</v>
      </c>
      <c r="B79" s="310"/>
      <c r="C79" s="310"/>
      <c r="D79" s="310"/>
      <c r="E79" s="310" t="s">
        <v>690</v>
      </c>
      <c r="F79" s="310"/>
      <c r="G79" s="310"/>
      <c r="H79" s="310"/>
    </row>
  </sheetData>
  <mergeCells count="11">
    <mergeCell ref="A61:D78"/>
    <mergeCell ref="E61:H78"/>
    <mergeCell ref="A79:D79"/>
    <mergeCell ref="E79:H79"/>
    <mergeCell ref="A1:F1"/>
    <mergeCell ref="G1:H1"/>
    <mergeCell ref="A3:H3"/>
    <mergeCell ref="A20:D59"/>
    <mergeCell ref="E20:H59"/>
    <mergeCell ref="A60:D60"/>
    <mergeCell ref="E60:H60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3"/>
  <sheetViews>
    <sheetView workbookViewId="0">
      <selection activeCell="G4" sqref="G4"/>
    </sheetView>
  </sheetViews>
  <sheetFormatPr defaultRowHeight="15" x14ac:dyDescent="0.25"/>
  <cols>
    <col min="1" max="1" width="32" style="1" customWidth="1"/>
    <col min="2" max="2" width="26.42578125" style="1" customWidth="1"/>
    <col min="3" max="3" width="19.140625" style="1" customWidth="1"/>
    <col min="4" max="4" width="20.28515625" style="1" customWidth="1"/>
    <col min="5" max="5" width="12.28515625" style="1" customWidth="1"/>
    <col min="6" max="6" width="10.5703125" style="1" customWidth="1"/>
    <col min="7" max="7" width="10" style="1" customWidth="1"/>
    <col min="8" max="8" width="9.140625" style="1"/>
    <col min="9" max="9" width="20.5703125" style="1" customWidth="1"/>
    <col min="10" max="255" width="9.140625" style="1"/>
    <col min="256" max="256" width="22.28515625" style="1" customWidth="1"/>
    <col min="257" max="257" width="14.85546875" style="1" customWidth="1"/>
    <col min="258" max="258" width="26.42578125" style="1" customWidth="1"/>
    <col min="259" max="259" width="19.140625" style="1" customWidth="1"/>
    <col min="260" max="260" width="9.85546875" style="1" customWidth="1"/>
    <col min="261" max="261" width="12.28515625" style="1" customWidth="1"/>
    <col min="262" max="262" width="10.5703125" style="1" customWidth="1"/>
    <col min="263" max="263" width="10" style="1" customWidth="1"/>
    <col min="264" max="511" width="9.140625" style="1"/>
    <col min="512" max="512" width="22.28515625" style="1" customWidth="1"/>
    <col min="513" max="513" width="14.85546875" style="1" customWidth="1"/>
    <col min="514" max="514" width="26.42578125" style="1" customWidth="1"/>
    <col min="515" max="515" width="19.140625" style="1" customWidth="1"/>
    <col min="516" max="516" width="9.85546875" style="1" customWidth="1"/>
    <col min="517" max="517" width="12.28515625" style="1" customWidth="1"/>
    <col min="518" max="518" width="10.5703125" style="1" customWidth="1"/>
    <col min="519" max="519" width="10" style="1" customWidth="1"/>
    <col min="520" max="767" width="9.140625" style="1"/>
    <col min="768" max="768" width="22.28515625" style="1" customWidth="1"/>
    <col min="769" max="769" width="14.85546875" style="1" customWidth="1"/>
    <col min="770" max="770" width="26.42578125" style="1" customWidth="1"/>
    <col min="771" max="771" width="19.140625" style="1" customWidth="1"/>
    <col min="772" max="772" width="9.85546875" style="1" customWidth="1"/>
    <col min="773" max="773" width="12.28515625" style="1" customWidth="1"/>
    <col min="774" max="774" width="10.5703125" style="1" customWidth="1"/>
    <col min="775" max="775" width="10" style="1" customWidth="1"/>
    <col min="776" max="1023" width="9.140625" style="1"/>
    <col min="1024" max="1024" width="22.28515625" style="1" customWidth="1"/>
    <col min="1025" max="1025" width="14.85546875" style="1" customWidth="1"/>
    <col min="1026" max="1026" width="26.42578125" style="1" customWidth="1"/>
    <col min="1027" max="1027" width="19.140625" style="1" customWidth="1"/>
    <col min="1028" max="1028" width="9.85546875" style="1" customWidth="1"/>
    <col min="1029" max="1029" width="12.28515625" style="1" customWidth="1"/>
    <col min="1030" max="1030" width="10.5703125" style="1" customWidth="1"/>
    <col min="1031" max="1031" width="10" style="1" customWidth="1"/>
    <col min="1032" max="1279" width="9.140625" style="1"/>
    <col min="1280" max="1280" width="22.28515625" style="1" customWidth="1"/>
    <col min="1281" max="1281" width="14.85546875" style="1" customWidth="1"/>
    <col min="1282" max="1282" width="26.42578125" style="1" customWidth="1"/>
    <col min="1283" max="1283" width="19.140625" style="1" customWidth="1"/>
    <col min="1284" max="1284" width="9.85546875" style="1" customWidth="1"/>
    <col min="1285" max="1285" width="12.28515625" style="1" customWidth="1"/>
    <col min="1286" max="1286" width="10.5703125" style="1" customWidth="1"/>
    <col min="1287" max="1287" width="10" style="1" customWidth="1"/>
    <col min="1288" max="1535" width="9.140625" style="1"/>
    <col min="1536" max="1536" width="22.28515625" style="1" customWidth="1"/>
    <col min="1537" max="1537" width="14.85546875" style="1" customWidth="1"/>
    <col min="1538" max="1538" width="26.42578125" style="1" customWidth="1"/>
    <col min="1539" max="1539" width="19.140625" style="1" customWidth="1"/>
    <col min="1540" max="1540" width="9.85546875" style="1" customWidth="1"/>
    <col min="1541" max="1541" width="12.28515625" style="1" customWidth="1"/>
    <col min="1542" max="1542" width="10.5703125" style="1" customWidth="1"/>
    <col min="1543" max="1543" width="10" style="1" customWidth="1"/>
    <col min="1544" max="1791" width="9.140625" style="1"/>
    <col min="1792" max="1792" width="22.28515625" style="1" customWidth="1"/>
    <col min="1793" max="1793" width="14.85546875" style="1" customWidth="1"/>
    <col min="1794" max="1794" width="26.42578125" style="1" customWidth="1"/>
    <col min="1795" max="1795" width="19.140625" style="1" customWidth="1"/>
    <col min="1796" max="1796" width="9.85546875" style="1" customWidth="1"/>
    <col min="1797" max="1797" width="12.28515625" style="1" customWidth="1"/>
    <col min="1798" max="1798" width="10.5703125" style="1" customWidth="1"/>
    <col min="1799" max="1799" width="10" style="1" customWidth="1"/>
    <col min="1800" max="2047" width="9.140625" style="1"/>
    <col min="2048" max="2048" width="22.28515625" style="1" customWidth="1"/>
    <col min="2049" max="2049" width="14.85546875" style="1" customWidth="1"/>
    <col min="2050" max="2050" width="26.42578125" style="1" customWidth="1"/>
    <col min="2051" max="2051" width="19.140625" style="1" customWidth="1"/>
    <col min="2052" max="2052" width="9.85546875" style="1" customWidth="1"/>
    <col min="2053" max="2053" width="12.28515625" style="1" customWidth="1"/>
    <col min="2054" max="2054" width="10.5703125" style="1" customWidth="1"/>
    <col min="2055" max="2055" width="10" style="1" customWidth="1"/>
    <col min="2056" max="2303" width="9.140625" style="1"/>
    <col min="2304" max="2304" width="22.28515625" style="1" customWidth="1"/>
    <col min="2305" max="2305" width="14.85546875" style="1" customWidth="1"/>
    <col min="2306" max="2306" width="26.42578125" style="1" customWidth="1"/>
    <col min="2307" max="2307" width="19.140625" style="1" customWidth="1"/>
    <col min="2308" max="2308" width="9.85546875" style="1" customWidth="1"/>
    <col min="2309" max="2309" width="12.28515625" style="1" customWidth="1"/>
    <col min="2310" max="2310" width="10.5703125" style="1" customWidth="1"/>
    <col min="2311" max="2311" width="10" style="1" customWidth="1"/>
    <col min="2312" max="2559" width="9.140625" style="1"/>
    <col min="2560" max="2560" width="22.28515625" style="1" customWidth="1"/>
    <col min="2561" max="2561" width="14.85546875" style="1" customWidth="1"/>
    <col min="2562" max="2562" width="26.42578125" style="1" customWidth="1"/>
    <col min="2563" max="2563" width="19.140625" style="1" customWidth="1"/>
    <col min="2564" max="2564" width="9.85546875" style="1" customWidth="1"/>
    <col min="2565" max="2565" width="12.28515625" style="1" customWidth="1"/>
    <col min="2566" max="2566" width="10.5703125" style="1" customWidth="1"/>
    <col min="2567" max="2567" width="10" style="1" customWidth="1"/>
    <col min="2568" max="2815" width="9.140625" style="1"/>
    <col min="2816" max="2816" width="22.28515625" style="1" customWidth="1"/>
    <col min="2817" max="2817" width="14.85546875" style="1" customWidth="1"/>
    <col min="2818" max="2818" width="26.42578125" style="1" customWidth="1"/>
    <col min="2819" max="2819" width="19.140625" style="1" customWidth="1"/>
    <col min="2820" max="2820" width="9.85546875" style="1" customWidth="1"/>
    <col min="2821" max="2821" width="12.28515625" style="1" customWidth="1"/>
    <col min="2822" max="2822" width="10.5703125" style="1" customWidth="1"/>
    <col min="2823" max="2823" width="10" style="1" customWidth="1"/>
    <col min="2824" max="3071" width="9.140625" style="1"/>
    <col min="3072" max="3072" width="22.28515625" style="1" customWidth="1"/>
    <col min="3073" max="3073" width="14.85546875" style="1" customWidth="1"/>
    <col min="3074" max="3074" width="26.42578125" style="1" customWidth="1"/>
    <col min="3075" max="3075" width="19.140625" style="1" customWidth="1"/>
    <col min="3076" max="3076" width="9.85546875" style="1" customWidth="1"/>
    <col min="3077" max="3077" width="12.28515625" style="1" customWidth="1"/>
    <col min="3078" max="3078" width="10.5703125" style="1" customWidth="1"/>
    <col min="3079" max="3079" width="10" style="1" customWidth="1"/>
    <col min="3080" max="3327" width="9.140625" style="1"/>
    <col min="3328" max="3328" width="22.28515625" style="1" customWidth="1"/>
    <col min="3329" max="3329" width="14.85546875" style="1" customWidth="1"/>
    <col min="3330" max="3330" width="26.42578125" style="1" customWidth="1"/>
    <col min="3331" max="3331" width="19.140625" style="1" customWidth="1"/>
    <col min="3332" max="3332" width="9.85546875" style="1" customWidth="1"/>
    <col min="3333" max="3333" width="12.28515625" style="1" customWidth="1"/>
    <col min="3334" max="3334" width="10.5703125" style="1" customWidth="1"/>
    <col min="3335" max="3335" width="10" style="1" customWidth="1"/>
    <col min="3336" max="3583" width="9.140625" style="1"/>
    <col min="3584" max="3584" width="22.28515625" style="1" customWidth="1"/>
    <col min="3585" max="3585" width="14.85546875" style="1" customWidth="1"/>
    <col min="3586" max="3586" width="26.42578125" style="1" customWidth="1"/>
    <col min="3587" max="3587" width="19.140625" style="1" customWidth="1"/>
    <col min="3588" max="3588" width="9.85546875" style="1" customWidth="1"/>
    <col min="3589" max="3589" width="12.28515625" style="1" customWidth="1"/>
    <col min="3590" max="3590" width="10.5703125" style="1" customWidth="1"/>
    <col min="3591" max="3591" width="10" style="1" customWidth="1"/>
    <col min="3592" max="3839" width="9.140625" style="1"/>
    <col min="3840" max="3840" width="22.28515625" style="1" customWidth="1"/>
    <col min="3841" max="3841" width="14.85546875" style="1" customWidth="1"/>
    <col min="3842" max="3842" width="26.42578125" style="1" customWidth="1"/>
    <col min="3843" max="3843" width="19.140625" style="1" customWidth="1"/>
    <col min="3844" max="3844" width="9.85546875" style="1" customWidth="1"/>
    <col min="3845" max="3845" width="12.28515625" style="1" customWidth="1"/>
    <col min="3846" max="3846" width="10.5703125" style="1" customWidth="1"/>
    <col min="3847" max="3847" width="10" style="1" customWidth="1"/>
    <col min="3848" max="4095" width="9.140625" style="1"/>
    <col min="4096" max="4096" width="22.28515625" style="1" customWidth="1"/>
    <col min="4097" max="4097" width="14.85546875" style="1" customWidth="1"/>
    <col min="4098" max="4098" width="26.42578125" style="1" customWidth="1"/>
    <col min="4099" max="4099" width="19.140625" style="1" customWidth="1"/>
    <col min="4100" max="4100" width="9.85546875" style="1" customWidth="1"/>
    <col min="4101" max="4101" width="12.28515625" style="1" customWidth="1"/>
    <col min="4102" max="4102" width="10.5703125" style="1" customWidth="1"/>
    <col min="4103" max="4103" width="10" style="1" customWidth="1"/>
    <col min="4104" max="4351" width="9.140625" style="1"/>
    <col min="4352" max="4352" width="22.28515625" style="1" customWidth="1"/>
    <col min="4353" max="4353" width="14.85546875" style="1" customWidth="1"/>
    <col min="4354" max="4354" width="26.42578125" style="1" customWidth="1"/>
    <col min="4355" max="4355" width="19.140625" style="1" customWidth="1"/>
    <col min="4356" max="4356" width="9.85546875" style="1" customWidth="1"/>
    <col min="4357" max="4357" width="12.28515625" style="1" customWidth="1"/>
    <col min="4358" max="4358" width="10.5703125" style="1" customWidth="1"/>
    <col min="4359" max="4359" width="10" style="1" customWidth="1"/>
    <col min="4360" max="4607" width="9.140625" style="1"/>
    <col min="4608" max="4608" width="22.28515625" style="1" customWidth="1"/>
    <col min="4609" max="4609" width="14.85546875" style="1" customWidth="1"/>
    <col min="4610" max="4610" width="26.42578125" style="1" customWidth="1"/>
    <col min="4611" max="4611" width="19.140625" style="1" customWidth="1"/>
    <col min="4612" max="4612" width="9.85546875" style="1" customWidth="1"/>
    <col min="4613" max="4613" width="12.28515625" style="1" customWidth="1"/>
    <col min="4614" max="4614" width="10.5703125" style="1" customWidth="1"/>
    <col min="4615" max="4615" width="10" style="1" customWidth="1"/>
    <col min="4616" max="4863" width="9.140625" style="1"/>
    <col min="4864" max="4864" width="22.28515625" style="1" customWidth="1"/>
    <col min="4865" max="4865" width="14.85546875" style="1" customWidth="1"/>
    <col min="4866" max="4866" width="26.42578125" style="1" customWidth="1"/>
    <col min="4867" max="4867" width="19.140625" style="1" customWidth="1"/>
    <col min="4868" max="4868" width="9.85546875" style="1" customWidth="1"/>
    <col min="4869" max="4869" width="12.28515625" style="1" customWidth="1"/>
    <col min="4870" max="4870" width="10.5703125" style="1" customWidth="1"/>
    <col min="4871" max="4871" width="10" style="1" customWidth="1"/>
    <col min="4872" max="5119" width="9.140625" style="1"/>
    <col min="5120" max="5120" width="22.28515625" style="1" customWidth="1"/>
    <col min="5121" max="5121" width="14.85546875" style="1" customWidth="1"/>
    <col min="5122" max="5122" width="26.42578125" style="1" customWidth="1"/>
    <col min="5123" max="5123" width="19.140625" style="1" customWidth="1"/>
    <col min="5124" max="5124" width="9.85546875" style="1" customWidth="1"/>
    <col min="5125" max="5125" width="12.28515625" style="1" customWidth="1"/>
    <col min="5126" max="5126" width="10.5703125" style="1" customWidth="1"/>
    <col min="5127" max="5127" width="10" style="1" customWidth="1"/>
    <col min="5128" max="5375" width="9.140625" style="1"/>
    <col min="5376" max="5376" width="22.28515625" style="1" customWidth="1"/>
    <col min="5377" max="5377" width="14.85546875" style="1" customWidth="1"/>
    <col min="5378" max="5378" width="26.42578125" style="1" customWidth="1"/>
    <col min="5379" max="5379" width="19.140625" style="1" customWidth="1"/>
    <col min="5380" max="5380" width="9.85546875" style="1" customWidth="1"/>
    <col min="5381" max="5381" width="12.28515625" style="1" customWidth="1"/>
    <col min="5382" max="5382" width="10.5703125" style="1" customWidth="1"/>
    <col min="5383" max="5383" width="10" style="1" customWidth="1"/>
    <col min="5384" max="5631" width="9.140625" style="1"/>
    <col min="5632" max="5632" width="22.28515625" style="1" customWidth="1"/>
    <col min="5633" max="5633" width="14.85546875" style="1" customWidth="1"/>
    <col min="5634" max="5634" width="26.42578125" style="1" customWidth="1"/>
    <col min="5635" max="5635" width="19.140625" style="1" customWidth="1"/>
    <col min="5636" max="5636" width="9.85546875" style="1" customWidth="1"/>
    <col min="5637" max="5637" width="12.28515625" style="1" customWidth="1"/>
    <col min="5638" max="5638" width="10.5703125" style="1" customWidth="1"/>
    <col min="5639" max="5639" width="10" style="1" customWidth="1"/>
    <col min="5640" max="5887" width="9.140625" style="1"/>
    <col min="5888" max="5888" width="22.28515625" style="1" customWidth="1"/>
    <col min="5889" max="5889" width="14.85546875" style="1" customWidth="1"/>
    <col min="5890" max="5890" width="26.42578125" style="1" customWidth="1"/>
    <col min="5891" max="5891" width="19.140625" style="1" customWidth="1"/>
    <col min="5892" max="5892" width="9.85546875" style="1" customWidth="1"/>
    <col min="5893" max="5893" width="12.28515625" style="1" customWidth="1"/>
    <col min="5894" max="5894" width="10.5703125" style="1" customWidth="1"/>
    <col min="5895" max="5895" width="10" style="1" customWidth="1"/>
    <col min="5896" max="6143" width="9.140625" style="1"/>
    <col min="6144" max="6144" width="22.28515625" style="1" customWidth="1"/>
    <col min="6145" max="6145" width="14.85546875" style="1" customWidth="1"/>
    <col min="6146" max="6146" width="26.42578125" style="1" customWidth="1"/>
    <col min="6147" max="6147" width="19.140625" style="1" customWidth="1"/>
    <col min="6148" max="6148" width="9.85546875" style="1" customWidth="1"/>
    <col min="6149" max="6149" width="12.28515625" style="1" customWidth="1"/>
    <col min="6150" max="6150" width="10.5703125" style="1" customWidth="1"/>
    <col min="6151" max="6151" width="10" style="1" customWidth="1"/>
    <col min="6152" max="6399" width="9.140625" style="1"/>
    <col min="6400" max="6400" width="22.28515625" style="1" customWidth="1"/>
    <col min="6401" max="6401" width="14.85546875" style="1" customWidth="1"/>
    <col min="6402" max="6402" width="26.42578125" style="1" customWidth="1"/>
    <col min="6403" max="6403" width="19.140625" style="1" customWidth="1"/>
    <col min="6404" max="6404" width="9.85546875" style="1" customWidth="1"/>
    <col min="6405" max="6405" width="12.28515625" style="1" customWidth="1"/>
    <col min="6406" max="6406" width="10.5703125" style="1" customWidth="1"/>
    <col min="6407" max="6407" width="10" style="1" customWidth="1"/>
    <col min="6408" max="6655" width="9.140625" style="1"/>
    <col min="6656" max="6656" width="22.28515625" style="1" customWidth="1"/>
    <col min="6657" max="6657" width="14.85546875" style="1" customWidth="1"/>
    <col min="6658" max="6658" width="26.42578125" style="1" customWidth="1"/>
    <col min="6659" max="6659" width="19.140625" style="1" customWidth="1"/>
    <col min="6660" max="6660" width="9.85546875" style="1" customWidth="1"/>
    <col min="6661" max="6661" width="12.28515625" style="1" customWidth="1"/>
    <col min="6662" max="6662" width="10.5703125" style="1" customWidth="1"/>
    <col min="6663" max="6663" width="10" style="1" customWidth="1"/>
    <col min="6664" max="6911" width="9.140625" style="1"/>
    <col min="6912" max="6912" width="22.28515625" style="1" customWidth="1"/>
    <col min="6913" max="6913" width="14.85546875" style="1" customWidth="1"/>
    <col min="6914" max="6914" width="26.42578125" style="1" customWidth="1"/>
    <col min="6915" max="6915" width="19.140625" style="1" customWidth="1"/>
    <col min="6916" max="6916" width="9.85546875" style="1" customWidth="1"/>
    <col min="6917" max="6917" width="12.28515625" style="1" customWidth="1"/>
    <col min="6918" max="6918" width="10.5703125" style="1" customWidth="1"/>
    <col min="6919" max="6919" width="10" style="1" customWidth="1"/>
    <col min="6920" max="7167" width="9.140625" style="1"/>
    <col min="7168" max="7168" width="22.28515625" style="1" customWidth="1"/>
    <col min="7169" max="7169" width="14.85546875" style="1" customWidth="1"/>
    <col min="7170" max="7170" width="26.42578125" style="1" customWidth="1"/>
    <col min="7171" max="7171" width="19.140625" style="1" customWidth="1"/>
    <col min="7172" max="7172" width="9.85546875" style="1" customWidth="1"/>
    <col min="7173" max="7173" width="12.28515625" style="1" customWidth="1"/>
    <col min="7174" max="7174" width="10.5703125" style="1" customWidth="1"/>
    <col min="7175" max="7175" width="10" style="1" customWidth="1"/>
    <col min="7176" max="7423" width="9.140625" style="1"/>
    <col min="7424" max="7424" width="22.28515625" style="1" customWidth="1"/>
    <col min="7425" max="7425" width="14.85546875" style="1" customWidth="1"/>
    <col min="7426" max="7426" width="26.42578125" style="1" customWidth="1"/>
    <col min="7427" max="7427" width="19.140625" style="1" customWidth="1"/>
    <col min="7428" max="7428" width="9.85546875" style="1" customWidth="1"/>
    <col min="7429" max="7429" width="12.28515625" style="1" customWidth="1"/>
    <col min="7430" max="7430" width="10.5703125" style="1" customWidth="1"/>
    <col min="7431" max="7431" width="10" style="1" customWidth="1"/>
    <col min="7432" max="7679" width="9.140625" style="1"/>
    <col min="7680" max="7680" width="22.28515625" style="1" customWidth="1"/>
    <col min="7681" max="7681" width="14.85546875" style="1" customWidth="1"/>
    <col min="7682" max="7682" width="26.42578125" style="1" customWidth="1"/>
    <col min="7683" max="7683" width="19.140625" style="1" customWidth="1"/>
    <col min="7684" max="7684" width="9.85546875" style="1" customWidth="1"/>
    <col min="7685" max="7685" width="12.28515625" style="1" customWidth="1"/>
    <col min="7686" max="7686" width="10.5703125" style="1" customWidth="1"/>
    <col min="7687" max="7687" width="10" style="1" customWidth="1"/>
    <col min="7688" max="7935" width="9.140625" style="1"/>
    <col min="7936" max="7936" width="22.28515625" style="1" customWidth="1"/>
    <col min="7937" max="7937" width="14.85546875" style="1" customWidth="1"/>
    <col min="7938" max="7938" width="26.42578125" style="1" customWidth="1"/>
    <col min="7939" max="7939" width="19.140625" style="1" customWidth="1"/>
    <col min="7940" max="7940" width="9.85546875" style="1" customWidth="1"/>
    <col min="7941" max="7941" width="12.28515625" style="1" customWidth="1"/>
    <col min="7942" max="7942" width="10.5703125" style="1" customWidth="1"/>
    <col min="7943" max="7943" width="10" style="1" customWidth="1"/>
    <col min="7944" max="8191" width="9.140625" style="1"/>
    <col min="8192" max="8192" width="22.28515625" style="1" customWidth="1"/>
    <col min="8193" max="8193" width="14.85546875" style="1" customWidth="1"/>
    <col min="8194" max="8194" width="26.42578125" style="1" customWidth="1"/>
    <col min="8195" max="8195" width="19.140625" style="1" customWidth="1"/>
    <col min="8196" max="8196" width="9.85546875" style="1" customWidth="1"/>
    <col min="8197" max="8197" width="12.28515625" style="1" customWidth="1"/>
    <col min="8198" max="8198" width="10.5703125" style="1" customWidth="1"/>
    <col min="8199" max="8199" width="10" style="1" customWidth="1"/>
    <col min="8200" max="8447" width="9.140625" style="1"/>
    <col min="8448" max="8448" width="22.28515625" style="1" customWidth="1"/>
    <col min="8449" max="8449" width="14.85546875" style="1" customWidth="1"/>
    <col min="8450" max="8450" width="26.42578125" style="1" customWidth="1"/>
    <col min="8451" max="8451" width="19.140625" style="1" customWidth="1"/>
    <col min="8452" max="8452" width="9.85546875" style="1" customWidth="1"/>
    <col min="8453" max="8453" width="12.28515625" style="1" customWidth="1"/>
    <col min="8454" max="8454" width="10.5703125" style="1" customWidth="1"/>
    <col min="8455" max="8455" width="10" style="1" customWidth="1"/>
    <col min="8456" max="8703" width="9.140625" style="1"/>
    <col min="8704" max="8704" width="22.28515625" style="1" customWidth="1"/>
    <col min="8705" max="8705" width="14.85546875" style="1" customWidth="1"/>
    <col min="8706" max="8706" width="26.42578125" style="1" customWidth="1"/>
    <col min="8707" max="8707" width="19.140625" style="1" customWidth="1"/>
    <col min="8708" max="8708" width="9.85546875" style="1" customWidth="1"/>
    <col min="8709" max="8709" width="12.28515625" style="1" customWidth="1"/>
    <col min="8710" max="8710" width="10.5703125" style="1" customWidth="1"/>
    <col min="8711" max="8711" width="10" style="1" customWidth="1"/>
    <col min="8712" max="8959" width="9.140625" style="1"/>
    <col min="8960" max="8960" width="22.28515625" style="1" customWidth="1"/>
    <col min="8961" max="8961" width="14.85546875" style="1" customWidth="1"/>
    <col min="8962" max="8962" width="26.42578125" style="1" customWidth="1"/>
    <col min="8963" max="8963" width="19.140625" style="1" customWidth="1"/>
    <col min="8964" max="8964" width="9.85546875" style="1" customWidth="1"/>
    <col min="8965" max="8965" width="12.28515625" style="1" customWidth="1"/>
    <col min="8966" max="8966" width="10.5703125" style="1" customWidth="1"/>
    <col min="8967" max="8967" width="10" style="1" customWidth="1"/>
    <col min="8968" max="9215" width="9.140625" style="1"/>
    <col min="9216" max="9216" width="22.28515625" style="1" customWidth="1"/>
    <col min="9217" max="9217" width="14.85546875" style="1" customWidth="1"/>
    <col min="9218" max="9218" width="26.42578125" style="1" customWidth="1"/>
    <col min="9219" max="9219" width="19.140625" style="1" customWidth="1"/>
    <col min="9220" max="9220" width="9.85546875" style="1" customWidth="1"/>
    <col min="9221" max="9221" width="12.28515625" style="1" customWidth="1"/>
    <col min="9222" max="9222" width="10.5703125" style="1" customWidth="1"/>
    <col min="9223" max="9223" width="10" style="1" customWidth="1"/>
    <col min="9224" max="9471" width="9.140625" style="1"/>
    <col min="9472" max="9472" width="22.28515625" style="1" customWidth="1"/>
    <col min="9473" max="9473" width="14.85546875" style="1" customWidth="1"/>
    <col min="9474" max="9474" width="26.42578125" style="1" customWidth="1"/>
    <col min="9475" max="9475" width="19.140625" style="1" customWidth="1"/>
    <col min="9476" max="9476" width="9.85546875" style="1" customWidth="1"/>
    <col min="9477" max="9477" width="12.28515625" style="1" customWidth="1"/>
    <col min="9478" max="9478" width="10.5703125" style="1" customWidth="1"/>
    <col min="9479" max="9479" width="10" style="1" customWidth="1"/>
    <col min="9480" max="9727" width="9.140625" style="1"/>
    <col min="9728" max="9728" width="22.28515625" style="1" customWidth="1"/>
    <col min="9729" max="9729" width="14.85546875" style="1" customWidth="1"/>
    <col min="9730" max="9730" width="26.42578125" style="1" customWidth="1"/>
    <col min="9731" max="9731" width="19.140625" style="1" customWidth="1"/>
    <col min="9732" max="9732" width="9.85546875" style="1" customWidth="1"/>
    <col min="9733" max="9733" width="12.28515625" style="1" customWidth="1"/>
    <col min="9734" max="9734" width="10.5703125" style="1" customWidth="1"/>
    <col min="9735" max="9735" width="10" style="1" customWidth="1"/>
    <col min="9736" max="9983" width="9.140625" style="1"/>
    <col min="9984" max="9984" width="22.28515625" style="1" customWidth="1"/>
    <col min="9985" max="9985" width="14.85546875" style="1" customWidth="1"/>
    <col min="9986" max="9986" width="26.42578125" style="1" customWidth="1"/>
    <col min="9987" max="9987" width="19.140625" style="1" customWidth="1"/>
    <col min="9988" max="9988" width="9.85546875" style="1" customWidth="1"/>
    <col min="9989" max="9989" width="12.28515625" style="1" customWidth="1"/>
    <col min="9990" max="9990" width="10.5703125" style="1" customWidth="1"/>
    <col min="9991" max="9991" width="10" style="1" customWidth="1"/>
    <col min="9992" max="10239" width="9.140625" style="1"/>
    <col min="10240" max="10240" width="22.28515625" style="1" customWidth="1"/>
    <col min="10241" max="10241" width="14.85546875" style="1" customWidth="1"/>
    <col min="10242" max="10242" width="26.42578125" style="1" customWidth="1"/>
    <col min="10243" max="10243" width="19.140625" style="1" customWidth="1"/>
    <col min="10244" max="10244" width="9.85546875" style="1" customWidth="1"/>
    <col min="10245" max="10245" width="12.28515625" style="1" customWidth="1"/>
    <col min="10246" max="10246" width="10.5703125" style="1" customWidth="1"/>
    <col min="10247" max="10247" width="10" style="1" customWidth="1"/>
    <col min="10248" max="10495" width="9.140625" style="1"/>
    <col min="10496" max="10496" width="22.28515625" style="1" customWidth="1"/>
    <col min="10497" max="10497" width="14.85546875" style="1" customWidth="1"/>
    <col min="10498" max="10498" width="26.42578125" style="1" customWidth="1"/>
    <col min="10499" max="10499" width="19.140625" style="1" customWidth="1"/>
    <col min="10500" max="10500" width="9.85546875" style="1" customWidth="1"/>
    <col min="10501" max="10501" width="12.28515625" style="1" customWidth="1"/>
    <col min="10502" max="10502" width="10.5703125" style="1" customWidth="1"/>
    <col min="10503" max="10503" width="10" style="1" customWidth="1"/>
    <col min="10504" max="10751" width="9.140625" style="1"/>
    <col min="10752" max="10752" width="22.28515625" style="1" customWidth="1"/>
    <col min="10753" max="10753" width="14.85546875" style="1" customWidth="1"/>
    <col min="10754" max="10754" width="26.42578125" style="1" customWidth="1"/>
    <col min="10755" max="10755" width="19.140625" style="1" customWidth="1"/>
    <col min="10756" max="10756" width="9.85546875" style="1" customWidth="1"/>
    <col min="10757" max="10757" width="12.28515625" style="1" customWidth="1"/>
    <col min="10758" max="10758" width="10.5703125" style="1" customWidth="1"/>
    <col min="10759" max="10759" width="10" style="1" customWidth="1"/>
    <col min="10760" max="11007" width="9.140625" style="1"/>
    <col min="11008" max="11008" width="22.28515625" style="1" customWidth="1"/>
    <col min="11009" max="11009" width="14.85546875" style="1" customWidth="1"/>
    <col min="11010" max="11010" width="26.42578125" style="1" customWidth="1"/>
    <col min="11011" max="11011" width="19.140625" style="1" customWidth="1"/>
    <col min="11012" max="11012" width="9.85546875" style="1" customWidth="1"/>
    <col min="11013" max="11013" width="12.28515625" style="1" customWidth="1"/>
    <col min="11014" max="11014" width="10.5703125" style="1" customWidth="1"/>
    <col min="11015" max="11015" width="10" style="1" customWidth="1"/>
    <col min="11016" max="11263" width="9.140625" style="1"/>
    <col min="11264" max="11264" width="22.28515625" style="1" customWidth="1"/>
    <col min="11265" max="11265" width="14.85546875" style="1" customWidth="1"/>
    <col min="11266" max="11266" width="26.42578125" style="1" customWidth="1"/>
    <col min="11267" max="11267" width="19.140625" style="1" customWidth="1"/>
    <col min="11268" max="11268" width="9.85546875" style="1" customWidth="1"/>
    <col min="11269" max="11269" width="12.28515625" style="1" customWidth="1"/>
    <col min="11270" max="11270" width="10.5703125" style="1" customWidth="1"/>
    <col min="11271" max="11271" width="10" style="1" customWidth="1"/>
    <col min="11272" max="11519" width="9.140625" style="1"/>
    <col min="11520" max="11520" width="22.28515625" style="1" customWidth="1"/>
    <col min="11521" max="11521" width="14.85546875" style="1" customWidth="1"/>
    <col min="11522" max="11522" width="26.42578125" style="1" customWidth="1"/>
    <col min="11523" max="11523" width="19.140625" style="1" customWidth="1"/>
    <col min="11524" max="11524" width="9.85546875" style="1" customWidth="1"/>
    <col min="11525" max="11525" width="12.28515625" style="1" customWidth="1"/>
    <col min="11526" max="11526" width="10.5703125" style="1" customWidth="1"/>
    <col min="11527" max="11527" width="10" style="1" customWidth="1"/>
    <col min="11528" max="11775" width="9.140625" style="1"/>
    <col min="11776" max="11776" width="22.28515625" style="1" customWidth="1"/>
    <col min="11777" max="11777" width="14.85546875" style="1" customWidth="1"/>
    <col min="11778" max="11778" width="26.42578125" style="1" customWidth="1"/>
    <col min="11779" max="11779" width="19.140625" style="1" customWidth="1"/>
    <col min="11780" max="11780" width="9.85546875" style="1" customWidth="1"/>
    <col min="11781" max="11781" width="12.28515625" style="1" customWidth="1"/>
    <col min="11782" max="11782" width="10.5703125" style="1" customWidth="1"/>
    <col min="11783" max="11783" width="10" style="1" customWidth="1"/>
    <col min="11784" max="12031" width="9.140625" style="1"/>
    <col min="12032" max="12032" width="22.28515625" style="1" customWidth="1"/>
    <col min="12033" max="12033" width="14.85546875" style="1" customWidth="1"/>
    <col min="12034" max="12034" width="26.42578125" style="1" customWidth="1"/>
    <col min="12035" max="12035" width="19.140625" style="1" customWidth="1"/>
    <col min="12036" max="12036" width="9.85546875" style="1" customWidth="1"/>
    <col min="12037" max="12037" width="12.28515625" style="1" customWidth="1"/>
    <col min="12038" max="12038" width="10.5703125" style="1" customWidth="1"/>
    <col min="12039" max="12039" width="10" style="1" customWidth="1"/>
    <col min="12040" max="12287" width="9.140625" style="1"/>
    <col min="12288" max="12288" width="22.28515625" style="1" customWidth="1"/>
    <col min="12289" max="12289" width="14.85546875" style="1" customWidth="1"/>
    <col min="12290" max="12290" width="26.42578125" style="1" customWidth="1"/>
    <col min="12291" max="12291" width="19.140625" style="1" customWidth="1"/>
    <col min="12292" max="12292" width="9.85546875" style="1" customWidth="1"/>
    <col min="12293" max="12293" width="12.28515625" style="1" customWidth="1"/>
    <col min="12294" max="12294" width="10.5703125" style="1" customWidth="1"/>
    <col min="12295" max="12295" width="10" style="1" customWidth="1"/>
    <col min="12296" max="12543" width="9.140625" style="1"/>
    <col min="12544" max="12544" width="22.28515625" style="1" customWidth="1"/>
    <col min="12545" max="12545" width="14.85546875" style="1" customWidth="1"/>
    <col min="12546" max="12546" width="26.42578125" style="1" customWidth="1"/>
    <col min="12547" max="12547" width="19.140625" style="1" customWidth="1"/>
    <col min="12548" max="12548" width="9.85546875" style="1" customWidth="1"/>
    <col min="12549" max="12549" width="12.28515625" style="1" customWidth="1"/>
    <col min="12550" max="12550" width="10.5703125" style="1" customWidth="1"/>
    <col min="12551" max="12551" width="10" style="1" customWidth="1"/>
    <col min="12552" max="12799" width="9.140625" style="1"/>
    <col min="12800" max="12800" width="22.28515625" style="1" customWidth="1"/>
    <col min="12801" max="12801" width="14.85546875" style="1" customWidth="1"/>
    <col min="12802" max="12802" width="26.42578125" style="1" customWidth="1"/>
    <col min="12803" max="12803" width="19.140625" style="1" customWidth="1"/>
    <col min="12804" max="12804" width="9.85546875" style="1" customWidth="1"/>
    <col min="12805" max="12805" width="12.28515625" style="1" customWidth="1"/>
    <col min="12806" max="12806" width="10.5703125" style="1" customWidth="1"/>
    <col min="12807" max="12807" width="10" style="1" customWidth="1"/>
    <col min="12808" max="13055" width="9.140625" style="1"/>
    <col min="13056" max="13056" width="22.28515625" style="1" customWidth="1"/>
    <col min="13057" max="13057" width="14.85546875" style="1" customWidth="1"/>
    <col min="13058" max="13058" width="26.42578125" style="1" customWidth="1"/>
    <col min="13059" max="13059" width="19.140625" style="1" customWidth="1"/>
    <col min="13060" max="13060" width="9.85546875" style="1" customWidth="1"/>
    <col min="13061" max="13061" width="12.28515625" style="1" customWidth="1"/>
    <col min="13062" max="13062" width="10.5703125" style="1" customWidth="1"/>
    <col min="13063" max="13063" width="10" style="1" customWidth="1"/>
    <col min="13064" max="13311" width="9.140625" style="1"/>
    <col min="13312" max="13312" width="22.28515625" style="1" customWidth="1"/>
    <col min="13313" max="13313" width="14.85546875" style="1" customWidth="1"/>
    <col min="13314" max="13314" width="26.42578125" style="1" customWidth="1"/>
    <col min="13315" max="13315" width="19.140625" style="1" customWidth="1"/>
    <col min="13316" max="13316" width="9.85546875" style="1" customWidth="1"/>
    <col min="13317" max="13317" width="12.28515625" style="1" customWidth="1"/>
    <col min="13318" max="13318" width="10.5703125" style="1" customWidth="1"/>
    <col min="13319" max="13319" width="10" style="1" customWidth="1"/>
    <col min="13320" max="13567" width="9.140625" style="1"/>
    <col min="13568" max="13568" width="22.28515625" style="1" customWidth="1"/>
    <col min="13569" max="13569" width="14.85546875" style="1" customWidth="1"/>
    <col min="13570" max="13570" width="26.42578125" style="1" customWidth="1"/>
    <col min="13571" max="13571" width="19.140625" style="1" customWidth="1"/>
    <col min="13572" max="13572" width="9.85546875" style="1" customWidth="1"/>
    <col min="13573" max="13573" width="12.28515625" style="1" customWidth="1"/>
    <col min="13574" max="13574" width="10.5703125" style="1" customWidth="1"/>
    <col min="13575" max="13575" width="10" style="1" customWidth="1"/>
    <col min="13576" max="13823" width="9.140625" style="1"/>
    <col min="13824" max="13824" width="22.28515625" style="1" customWidth="1"/>
    <col min="13825" max="13825" width="14.85546875" style="1" customWidth="1"/>
    <col min="13826" max="13826" width="26.42578125" style="1" customWidth="1"/>
    <col min="13827" max="13827" width="19.140625" style="1" customWidth="1"/>
    <col min="13828" max="13828" width="9.85546875" style="1" customWidth="1"/>
    <col min="13829" max="13829" width="12.28515625" style="1" customWidth="1"/>
    <col min="13830" max="13830" width="10.5703125" style="1" customWidth="1"/>
    <col min="13831" max="13831" width="10" style="1" customWidth="1"/>
    <col min="13832" max="14079" width="9.140625" style="1"/>
    <col min="14080" max="14080" width="22.28515625" style="1" customWidth="1"/>
    <col min="14081" max="14081" width="14.85546875" style="1" customWidth="1"/>
    <col min="14082" max="14082" width="26.42578125" style="1" customWidth="1"/>
    <col min="14083" max="14083" width="19.140625" style="1" customWidth="1"/>
    <col min="14084" max="14084" width="9.85546875" style="1" customWidth="1"/>
    <col min="14085" max="14085" width="12.28515625" style="1" customWidth="1"/>
    <col min="14086" max="14086" width="10.5703125" style="1" customWidth="1"/>
    <col min="14087" max="14087" width="10" style="1" customWidth="1"/>
    <col min="14088" max="14335" width="9.140625" style="1"/>
    <col min="14336" max="14336" width="22.28515625" style="1" customWidth="1"/>
    <col min="14337" max="14337" width="14.85546875" style="1" customWidth="1"/>
    <col min="14338" max="14338" width="26.42578125" style="1" customWidth="1"/>
    <col min="14339" max="14339" width="19.140625" style="1" customWidth="1"/>
    <col min="14340" max="14340" width="9.85546875" style="1" customWidth="1"/>
    <col min="14341" max="14341" width="12.28515625" style="1" customWidth="1"/>
    <col min="14342" max="14342" width="10.5703125" style="1" customWidth="1"/>
    <col min="14343" max="14343" width="10" style="1" customWidth="1"/>
    <col min="14344" max="14591" width="9.140625" style="1"/>
    <col min="14592" max="14592" width="22.28515625" style="1" customWidth="1"/>
    <col min="14593" max="14593" width="14.85546875" style="1" customWidth="1"/>
    <col min="14594" max="14594" width="26.42578125" style="1" customWidth="1"/>
    <col min="14595" max="14595" width="19.140625" style="1" customWidth="1"/>
    <col min="14596" max="14596" width="9.85546875" style="1" customWidth="1"/>
    <col min="14597" max="14597" width="12.28515625" style="1" customWidth="1"/>
    <col min="14598" max="14598" width="10.5703125" style="1" customWidth="1"/>
    <col min="14599" max="14599" width="10" style="1" customWidth="1"/>
    <col min="14600" max="14847" width="9.140625" style="1"/>
    <col min="14848" max="14848" width="22.28515625" style="1" customWidth="1"/>
    <col min="14849" max="14849" width="14.85546875" style="1" customWidth="1"/>
    <col min="14850" max="14850" width="26.42578125" style="1" customWidth="1"/>
    <col min="14851" max="14851" width="19.140625" style="1" customWidth="1"/>
    <col min="14852" max="14852" width="9.85546875" style="1" customWidth="1"/>
    <col min="14853" max="14853" width="12.28515625" style="1" customWidth="1"/>
    <col min="14854" max="14854" width="10.5703125" style="1" customWidth="1"/>
    <col min="14855" max="14855" width="10" style="1" customWidth="1"/>
    <col min="14856" max="15103" width="9.140625" style="1"/>
    <col min="15104" max="15104" width="22.28515625" style="1" customWidth="1"/>
    <col min="15105" max="15105" width="14.85546875" style="1" customWidth="1"/>
    <col min="15106" max="15106" width="26.42578125" style="1" customWidth="1"/>
    <col min="15107" max="15107" width="19.140625" style="1" customWidth="1"/>
    <col min="15108" max="15108" width="9.85546875" style="1" customWidth="1"/>
    <col min="15109" max="15109" width="12.28515625" style="1" customWidth="1"/>
    <col min="15110" max="15110" width="10.5703125" style="1" customWidth="1"/>
    <col min="15111" max="15111" width="10" style="1" customWidth="1"/>
    <col min="15112" max="15359" width="9.140625" style="1"/>
    <col min="15360" max="15360" width="22.28515625" style="1" customWidth="1"/>
    <col min="15361" max="15361" width="14.85546875" style="1" customWidth="1"/>
    <col min="15362" max="15362" width="26.42578125" style="1" customWidth="1"/>
    <col min="15363" max="15363" width="19.140625" style="1" customWidth="1"/>
    <col min="15364" max="15364" width="9.85546875" style="1" customWidth="1"/>
    <col min="15365" max="15365" width="12.28515625" style="1" customWidth="1"/>
    <col min="15366" max="15366" width="10.5703125" style="1" customWidth="1"/>
    <col min="15367" max="15367" width="10" style="1" customWidth="1"/>
    <col min="15368" max="15615" width="9.140625" style="1"/>
    <col min="15616" max="15616" width="22.28515625" style="1" customWidth="1"/>
    <col min="15617" max="15617" width="14.85546875" style="1" customWidth="1"/>
    <col min="15618" max="15618" width="26.42578125" style="1" customWidth="1"/>
    <col min="15619" max="15619" width="19.140625" style="1" customWidth="1"/>
    <col min="15620" max="15620" width="9.85546875" style="1" customWidth="1"/>
    <col min="15621" max="15621" width="12.28515625" style="1" customWidth="1"/>
    <col min="15622" max="15622" width="10.5703125" style="1" customWidth="1"/>
    <col min="15623" max="15623" width="10" style="1" customWidth="1"/>
    <col min="15624" max="15871" width="9.140625" style="1"/>
    <col min="15872" max="15872" width="22.28515625" style="1" customWidth="1"/>
    <col min="15873" max="15873" width="14.85546875" style="1" customWidth="1"/>
    <col min="15874" max="15874" width="26.42578125" style="1" customWidth="1"/>
    <col min="15875" max="15875" width="19.140625" style="1" customWidth="1"/>
    <col min="15876" max="15876" width="9.85546875" style="1" customWidth="1"/>
    <col min="15877" max="15877" width="12.28515625" style="1" customWidth="1"/>
    <col min="15878" max="15878" width="10.5703125" style="1" customWidth="1"/>
    <col min="15879" max="15879" width="10" style="1" customWidth="1"/>
    <col min="15880" max="16127" width="9.140625" style="1"/>
    <col min="16128" max="16128" width="22.28515625" style="1" customWidth="1"/>
    <col min="16129" max="16129" width="14.85546875" style="1" customWidth="1"/>
    <col min="16130" max="16130" width="26.42578125" style="1" customWidth="1"/>
    <col min="16131" max="16131" width="19.140625" style="1" customWidth="1"/>
    <col min="16132" max="16132" width="9.85546875" style="1" customWidth="1"/>
    <col min="16133" max="16133" width="12.28515625" style="1" customWidth="1"/>
    <col min="16134" max="16134" width="10.5703125" style="1" customWidth="1"/>
    <col min="16135" max="16135" width="10" style="1" customWidth="1"/>
    <col min="16136" max="16384" width="9.140625" style="1"/>
  </cols>
  <sheetData>
    <row r="1" spans="1:7" x14ac:dyDescent="0.25">
      <c r="A1" s="323" t="s">
        <v>430</v>
      </c>
      <c r="B1" s="323"/>
      <c r="C1" s="323"/>
      <c r="D1" s="323"/>
      <c r="E1" s="323"/>
      <c r="F1" s="323"/>
      <c r="G1" s="323"/>
    </row>
    <row r="2" spans="1:7" x14ac:dyDescent="0.25">
      <c r="A2" s="324"/>
      <c r="B2" s="324"/>
      <c r="C2" s="324"/>
      <c r="D2" s="324"/>
      <c r="E2" s="324"/>
      <c r="F2" s="299" t="str">
        <f>ОГЛАВЛЕНИЕ!D10</f>
        <v>с 14.01.2019</v>
      </c>
      <c r="G2" s="300"/>
    </row>
    <row r="3" spans="1:7" ht="24.75" thickBot="1" x14ac:dyDescent="0.3">
      <c r="A3" s="2" t="s">
        <v>0</v>
      </c>
      <c r="B3" s="2" t="s">
        <v>2</v>
      </c>
      <c r="C3" s="2" t="s">
        <v>3</v>
      </c>
      <c r="D3" s="3" t="s">
        <v>294</v>
      </c>
      <c r="E3" s="4" t="s">
        <v>291</v>
      </c>
      <c r="F3" s="5" t="s">
        <v>292</v>
      </c>
      <c r="G3" s="158">
        <f>ОГЛАВЛЕНИЕ!C16</f>
        <v>0</v>
      </c>
    </row>
    <row r="4" spans="1:7" ht="16.5" thickBot="1" x14ac:dyDescent="0.3">
      <c r="A4" s="169" t="s">
        <v>439</v>
      </c>
      <c r="B4" s="7" t="s">
        <v>436</v>
      </c>
      <c r="C4" s="8">
        <v>13</v>
      </c>
      <c r="D4" s="246">
        <v>3256</v>
      </c>
      <c r="E4" s="108">
        <f>D4-D4*G3/100</f>
        <v>3256</v>
      </c>
      <c r="F4" s="9"/>
      <c r="G4" s="7"/>
    </row>
    <row r="5" spans="1:7" ht="16.5" thickBot="1" x14ac:dyDescent="0.3">
      <c r="A5" s="169" t="s">
        <v>437</v>
      </c>
      <c r="B5" s="7" t="s">
        <v>435</v>
      </c>
      <c r="C5" s="8">
        <v>18</v>
      </c>
      <c r="D5" s="246">
        <v>4336</v>
      </c>
      <c r="E5" s="108">
        <f>D5-D5*G3/100</f>
        <v>4336</v>
      </c>
      <c r="F5" s="9"/>
      <c r="G5" s="7"/>
    </row>
    <row r="6" spans="1:7" ht="16.5" thickBot="1" x14ac:dyDescent="0.3">
      <c r="A6" s="52" t="s">
        <v>438</v>
      </c>
      <c r="B6" s="11" t="s">
        <v>434</v>
      </c>
      <c r="C6" s="167">
        <v>22</v>
      </c>
      <c r="D6" s="246">
        <v>5631</v>
      </c>
      <c r="E6" s="108">
        <f>D6-D6*G3/100</f>
        <v>5631</v>
      </c>
      <c r="F6" s="168"/>
      <c r="G6" s="11"/>
    </row>
    <row r="7" spans="1:7" x14ac:dyDescent="0.25">
      <c r="A7" s="325"/>
      <c r="B7" s="287"/>
      <c r="C7" s="326"/>
      <c r="D7" s="290"/>
      <c r="E7" s="325"/>
      <c r="F7" s="286"/>
      <c r="G7" s="287"/>
    </row>
    <row r="8" spans="1:7" x14ac:dyDescent="0.25">
      <c r="A8" s="288"/>
      <c r="B8" s="290"/>
      <c r="C8" s="288"/>
      <c r="D8" s="290"/>
      <c r="E8" s="288"/>
      <c r="F8" s="327"/>
      <c r="G8" s="290"/>
    </row>
    <row r="9" spans="1:7" x14ac:dyDescent="0.25">
      <c r="A9" s="288"/>
      <c r="B9" s="290"/>
      <c r="C9" s="288"/>
      <c r="D9" s="290"/>
      <c r="E9" s="288"/>
      <c r="F9" s="327"/>
      <c r="G9" s="290"/>
    </row>
    <row r="10" spans="1:7" x14ac:dyDescent="0.25">
      <c r="A10" s="288"/>
      <c r="B10" s="290"/>
      <c r="C10" s="288"/>
      <c r="D10" s="290"/>
      <c r="E10" s="288"/>
      <c r="F10" s="327"/>
      <c r="G10" s="290"/>
    </row>
    <row r="11" spans="1:7" x14ac:dyDescent="0.25">
      <c r="A11" s="288"/>
      <c r="B11" s="290"/>
      <c r="C11" s="288"/>
      <c r="D11" s="290"/>
      <c r="E11" s="288"/>
      <c r="F11" s="327"/>
      <c r="G11" s="290"/>
    </row>
    <row r="12" spans="1:7" x14ac:dyDescent="0.25">
      <c r="A12" s="288"/>
      <c r="B12" s="290"/>
      <c r="C12" s="288"/>
      <c r="D12" s="290"/>
      <c r="E12" s="288"/>
      <c r="F12" s="327"/>
      <c r="G12" s="290"/>
    </row>
    <row r="13" spans="1:7" x14ac:dyDescent="0.25">
      <c r="A13" s="288"/>
      <c r="B13" s="290"/>
      <c r="C13" s="288"/>
      <c r="D13" s="290"/>
      <c r="E13" s="288"/>
      <c r="F13" s="327"/>
      <c r="G13" s="290"/>
    </row>
    <row r="14" spans="1:7" x14ac:dyDescent="0.25">
      <c r="A14" s="288"/>
      <c r="B14" s="290"/>
      <c r="C14" s="288"/>
      <c r="D14" s="290"/>
      <c r="E14" s="288"/>
      <c r="F14" s="327"/>
      <c r="G14" s="290"/>
    </row>
    <row r="15" spans="1:7" x14ac:dyDescent="0.25">
      <c r="A15" s="288"/>
      <c r="B15" s="290"/>
      <c r="C15" s="288"/>
      <c r="D15" s="290"/>
      <c r="E15" s="288"/>
      <c r="F15" s="327"/>
      <c r="G15" s="290"/>
    </row>
    <row r="16" spans="1:7" x14ac:dyDescent="0.25">
      <c r="A16" s="288"/>
      <c r="B16" s="290"/>
      <c r="C16" s="288"/>
      <c r="D16" s="290"/>
      <c r="E16" s="288"/>
      <c r="F16" s="327"/>
      <c r="G16" s="290"/>
    </row>
    <row r="17" spans="1:7" x14ac:dyDescent="0.25">
      <c r="A17" s="288"/>
      <c r="B17" s="290"/>
      <c r="C17" s="288"/>
      <c r="D17" s="290"/>
      <c r="E17" s="288"/>
      <c r="F17" s="327"/>
      <c r="G17" s="290"/>
    </row>
    <row r="18" spans="1:7" x14ac:dyDescent="0.25">
      <c r="A18" s="288"/>
      <c r="B18" s="290"/>
      <c r="C18" s="288"/>
      <c r="D18" s="290"/>
      <c r="E18" s="288"/>
      <c r="F18" s="327"/>
      <c r="G18" s="290"/>
    </row>
    <row r="19" spans="1:7" x14ac:dyDescent="0.25">
      <c r="A19" s="288"/>
      <c r="B19" s="290"/>
      <c r="C19" s="288"/>
      <c r="D19" s="290"/>
      <c r="E19" s="288"/>
      <c r="F19" s="327"/>
      <c r="G19" s="290"/>
    </row>
    <row r="20" spans="1:7" x14ac:dyDescent="0.25">
      <c r="A20" s="288"/>
      <c r="B20" s="290"/>
      <c r="C20" s="288"/>
      <c r="D20" s="290"/>
      <c r="E20" s="288"/>
      <c r="F20" s="327"/>
      <c r="G20" s="290"/>
    </row>
    <row r="21" spans="1:7" x14ac:dyDescent="0.25">
      <c r="A21" s="288"/>
      <c r="B21" s="290"/>
      <c r="C21" s="288"/>
      <c r="D21" s="290"/>
      <c r="E21" s="288"/>
      <c r="F21" s="327"/>
      <c r="G21" s="290"/>
    </row>
    <row r="22" spans="1:7" x14ac:dyDescent="0.25">
      <c r="A22" s="288"/>
      <c r="B22" s="290"/>
      <c r="C22" s="288"/>
      <c r="D22" s="290"/>
      <c r="E22" s="288"/>
      <c r="F22" s="289"/>
      <c r="G22" s="290"/>
    </row>
    <row r="23" spans="1:7" x14ac:dyDescent="0.25">
      <c r="A23" s="319" t="s">
        <v>433</v>
      </c>
      <c r="B23" s="320"/>
      <c r="C23" s="319" t="s">
        <v>432</v>
      </c>
      <c r="D23" s="320"/>
      <c r="E23" s="321" t="s">
        <v>431</v>
      </c>
      <c r="F23" s="322"/>
      <c r="G23" s="322"/>
    </row>
  </sheetData>
  <mergeCells count="9">
    <mergeCell ref="A23:B23"/>
    <mergeCell ref="C23:D23"/>
    <mergeCell ref="E23:G23"/>
    <mergeCell ref="A1:G1"/>
    <mergeCell ref="A2:E2"/>
    <mergeCell ref="F2:G2"/>
    <mergeCell ref="A7:B22"/>
    <mergeCell ref="C7:D22"/>
    <mergeCell ref="E7:G2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2"/>
  <sheetViews>
    <sheetView topLeftCell="A19" zoomScale="70" zoomScaleNormal="70" workbookViewId="0">
      <selection activeCell="L24" sqref="L24"/>
    </sheetView>
  </sheetViews>
  <sheetFormatPr defaultColWidth="9.140625" defaultRowHeight="15" x14ac:dyDescent="0.25"/>
  <cols>
    <col min="1" max="1" width="32.85546875" style="1" customWidth="1"/>
    <col min="2" max="2" width="17.28515625" style="1" customWidth="1"/>
    <col min="3" max="3" width="22.42578125" style="1" customWidth="1"/>
    <col min="4" max="4" width="24.28515625" style="1" customWidth="1"/>
    <col min="5" max="5" width="11.140625" style="1" customWidth="1"/>
    <col min="6" max="6" width="16.140625" style="1" customWidth="1"/>
    <col min="7" max="7" width="11.5703125" style="1" customWidth="1"/>
    <col min="8" max="8" width="13" style="1" customWidth="1"/>
    <col min="9" max="10" width="9.140625" style="1"/>
    <col min="11" max="11" width="17" style="1" customWidth="1"/>
    <col min="12" max="16384" width="9.140625" style="1"/>
  </cols>
  <sheetData>
    <row r="1" spans="1:11" ht="15.75" thickBot="1" x14ac:dyDescent="0.3">
      <c r="A1" s="340" t="s">
        <v>573</v>
      </c>
      <c r="B1" s="341"/>
      <c r="C1" s="342"/>
      <c r="D1" s="26"/>
      <c r="E1" s="26"/>
      <c r="F1" s="79" t="str">
        <f>ОГЛАВЛЕНИЕ!D10</f>
        <v>с 14.01.2019</v>
      </c>
      <c r="G1" s="27"/>
      <c r="H1" s="28"/>
      <c r="I1" s="28"/>
      <c r="J1" s="28"/>
    </row>
    <row r="2" spans="1:11" ht="15.75" thickBot="1" x14ac:dyDescent="0.3">
      <c r="A2" s="343"/>
      <c r="B2" s="344"/>
      <c r="C2" s="345"/>
      <c r="D2" s="29"/>
      <c r="E2" s="29"/>
      <c r="F2" s="29"/>
      <c r="G2" s="30"/>
      <c r="H2" s="31"/>
      <c r="I2" s="32"/>
      <c r="J2" s="32"/>
      <c r="K2" s="33"/>
    </row>
    <row r="3" spans="1:11" ht="26.25" thickBot="1" x14ac:dyDescent="0.3">
      <c r="A3" s="126" t="s">
        <v>0</v>
      </c>
      <c r="B3" s="127" t="s">
        <v>287</v>
      </c>
      <c r="C3" s="34" t="s">
        <v>2</v>
      </c>
      <c r="D3" s="218" t="s">
        <v>294</v>
      </c>
      <c r="E3" s="4" t="s">
        <v>291</v>
      </c>
      <c r="F3" s="4" t="s">
        <v>292</v>
      </c>
      <c r="G3" s="157">
        <f>ОГЛАВЛЕНИЕ!C17</f>
        <v>0</v>
      </c>
      <c r="H3" s="221"/>
      <c r="I3" s="222"/>
      <c r="J3" s="222"/>
      <c r="K3" s="223"/>
    </row>
    <row r="4" spans="1:11" ht="16.5" thickBot="1" x14ac:dyDescent="0.3">
      <c r="A4" s="128" t="s">
        <v>574</v>
      </c>
      <c r="B4" s="18" t="s">
        <v>582</v>
      </c>
      <c r="C4" s="123" t="s">
        <v>587</v>
      </c>
      <c r="D4" s="204">
        <v>8400</v>
      </c>
      <c r="E4" s="148">
        <f>D4-D4*$G$3/100</f>
        <v>8400</v>
      </c>
      <c r="F4" s="224"/>
      <c r="G4" s="220"/>
      <c r="H4" s="220"/>
      <c r="I4" s="220"/>
      <c r="J4" s="220"/>
      <c r="K4" s="220"/>
    </row>
    <row r="5" spans="1:11" ht="16.5" thickBot="1" x14ac:dyDescent="0.3">
      <c r="A5" s="128" t="s">
        <v>575</v>
      </c>
      <c r="B5" s="18" t="s">
        <v>582</v>
      </c>
      <c r="C5" s="124" t="s">
        <v>586</v>
      </c>
      <c r="D5" s="205">
        <v>10600</v>
      </c>
      <c r="E5" s="148">
        <f t="shared" ref="E5:E12" si="0">D5-D5*$G$3/100</f>
        <v>10600</v>
      </c>
      <c r="F5" s="220"/>
      <c r="G5" s="220"/>
      <c r="H5" s="220"/>
      <c r="I5" s="220"/>
      <c r="J5" s="220"/>
      <c r="K5" s="220"/>
    </row>
    <row r="6" spans="1:11" ht="16.5" thickBot="1" x14ac:dyDescent="0.3">
      <c r="A6" s="128" t="s">
        <v>576</v>
      </c>
      <c r="B6" s="18" t="s">
        <v>582</v>
      </c>
      <c r="C6" s="124" t="s">
        <v>583</v>
      </c>
      <c r="D6" s="205">
        <v>13200</v>
      </c>
      <c r="E6" s="148">
        <f t="shared" si="0"/>
        <v>13200</v>
      </c>
      <c r="F6" s="220"/>
      <c r="G6" s="220"/>
      <c r="H6" s="220"/>
      <c r="I6" s="220"/>
      <c r="J6" s="220"/>
      <c r="K6" s="220"/>
    </row>
    <row r="7" spans="1:11" ht="16.5" thickBot="1" x14ac:dyDescent="0.3">
      <c r="A7" s="128" t="s">
        <v>577</v>
      </c>
      <c r="B7" s="18" t="s">
        <v>582</v>
      </c>
      <c r="C7" s="124" t="s">
        <v>585</v>
      </c>
      <c r="D7" s="205">
        <v>17000</v>
      </c>
      <c r="E7" s="148">
        <f t="shared" si="0"/>
        <v>17000</v>
      </c>
      <c r="F7" s="220"/>
      <c r="G7" s="220"/>
      <c r="H7" s="220"/>
      <c r="I7" s="220"/>
      <c r="J7" s="220"/>
      <c r="K7" s="220"/>
    </row>
    <row r="8" spans="1:11" ht="31.5" customHeight="1" thickBot="1" x14ac:dyDescent="0.3">
      <c r="A8" s="128" t="s">
        <v>578</v>
      </c>
      <c r="B8" s="18" t="s">
        <v>706</v>
      </c>
      <c r="C8" s="124" t="s">
        <v>584</v>
      </c>
      <c r="D8" s="205">
        <v>17200</v>
      </c>
      <c r="E8" s="148">
        <f t="shared" si="0"/>
        <v>17200</v>
      </c>
      <c r="F8" s="220"/>
      <c r="G8" s="220"/>
      <c r="H8" s="220"/>
      <c r="I8" s="220"/>
      <c r="J8" s="220"/>
      <c r="K8" s="220"/>
    </row>
    <row r="9" spans="1:11" ht="36" customHeight="1" thickBot="1" x14ac:dyDescent="0.3">
      <c r="A9" s="226" t="s">
        <v>579</v>
      </c>
      <c r="B9" s="18" t="s">
        <v>706</v>
      </c>
      <c r="C9" s="125" t="s">
        <v>584</v>
      </c>
      <c r="D9" s="229">
        <v>18700</v>
      </c>
      <c r="E9" s="228">
        <f t="shared" si="0"/>
        <v>18700</v>
      </c>
      <c r="F9" s="220"/>
      <c r="G9" s="220"/>
      <c r="H9" s="220"/>
      <c r="I9" s="220"/>
      <c r="J9" s="220"/>
      <c r="K9" s="220"/>
    </row>
    <row r="10" spans="1:11" ht="15.75" x14ac:dyDescent="0.25">
      <c r="A10" s="226" t="s">
        <v>581</v>
      </c>
      <c r="B10" s="227" t="s">
        <v>588</v>
      </c>
      <c r="C10" s="241" t="s">
        <v>584</v>
      </c>
      <c r="D10" s="516">
        <v>22500</v>
      </c>
      <c r="E10" s="116">
        <f t="shared" si="0"/>
        <v>22500</v>
      </c>
      <c r="F10" s="219"/>
      <c r="G10" s="219"/>
      <c r="H10" s="219"/>
      <c r="I10" s="284"/>
      <c r="J10" s="284"/>
      <c r="K10" s="284"/>
    </row>
    <row r="11" spans="1:11" ht="15.75" x14ac:dyDescent="0.25">
      <c r="A11" s="128" t="s">
        <v>709</v>
      </c>
      <c r="B11" s="18" t="s">
        <v>388</v>
      </c>
      <c r="C11" s="21" t="s">
        <v>387</v>
      </c>
      <c r="D11" s="517">
        <v>16050</v>
      </c>
      <c r="E11" s="148">
        <f>D11-D11*$G$3/100</f>
        <v>16050</v>
      </c>
      <c r="F11" s="283"/>
      <c r="G11" s="283"/>
      <c r="H11" s="283"/>
      <c r="I11" s="283"/>
      <c r="J11" s="283"/>
      <c r="K11" s="283"/>
    </row>
    <row r="12" spans="1:11" ht="16.5" thickBot="1" x14ac:dyDescent="0.3">
      <c r="A12" s="128" t="s">
        <v>710</v>
      </c>
      <c r="B12" s="18" t="s">
        <v>711</v>
      </c>
      <c r="C12" s="21" t="s">
        <v>412</v>
      </c>
      <c r="D12" s="517">
        <v>32550</v>
      </c>
      <c r="E12" s="148">
        <f t="shared" si="0"/>
        <v>32550</v>
      </c>
      <c r="F12" s="283"/>
      <c r="G12" s="283"/>
      <c r="H12" s="283"/>
      <c r="I12" s="283"/>
      <c r="J12" s="283"/>
      <c r="K12" s="283"/>
    </row>
    <row r="13" spans="1:11" x14ac:dyDescent="0.25">
      <c r="A13" s="329"/>
      <c r="B13" s="333"/>
      <c r="C13" s="334"/>
      <c r="D13" s="333"/>
      <c r="E13" s="338"/>
      <c r="F13" s="331"/>
      <c r="G13" s="286"/>
      <c r="H13" s="287"/>
      <c r="I13" s="331"/>
      <c r="J13" s="286"/>
      <c r="K13" s="287"/>
    </row>
    <row r="14" spans="1:11" x14ac:dyDescent="0.25">
      <c r="A14" s="329"/>
      <c r="B14" s="333"/>
      <c r="C14" s="334"/>
      <c r="D14" s="333"/>
      <c r="E14" s="338"/>
      <c r="F14" s="288"/>
      <c r="G14" s="289"/>
      <c r="H14" s="290"/>
      <c r="I14" s="288"/>
      <c r="J14" s="289"/>
      <c r="K14" s="290"/>
    </row>
    <row r="15" spans="1:11" x14ac:dyDescent="0.25">
      <c r="A15" s="329"/>
      <c r="B15" s="333"/>
      <c r="C15" s="334"/>
      <c r="D15" s="333"/>
      <c r="E15" s="338"/>
      <c r="F15" s="288"/>
      <c r="G15" s="289"/>
      <c r="H15" s="290"/>
      <c r="I15" s="288"/>
      <c r="J15" s="289"/>
      <c r="K15" s="290"/>
    </row>
    <row r="16" spans="1:11" x14ac:dyDescent="0.25">
      <c r="A16" s="329"/>
      <c r="B16" s="333"/>
      <c r="C16" s="334"/>
      <c r="D16" s="333"/>
      <c r="E16" s="338"/>
      <c r="F16" s="288"/>
      <c r="G16" s="289"/>
      <c r="H16" s="290"/>
      <c r="I16" s="288"/>
      <c r="J16" s="289"/>
      <c r="K16" s="290"/>
    </row>
    <row r="17" spans="1:11" x14ac:dyDescent="0.25">
      <c r="A17" s="329"/>
      <c r="B17" s="333"/>
      <c r="C17" s="334"/>
      <c r="D17" s="333"/>
      <c r="E17" s="338"/>
      <c r="F17" s="288"/>
      <c r="G17" s="289"/>
      <c r="H17" s="290"/>
      <c r="I17" s="288"/>
      <c r="J17" s="289"/>
      <c r="K17" s="290"/>
    </row>
    <row r="18" spans="1:11" x14ac:dyDescent="0.25">
      <c r="A18" s="329"/>
      <c r="B18" s="333"/>
      <c r="C18" s="334"/>
      <c r="D18" s="333"/>
      <c r="E18" s="338"/>
      <c r="F18" s="288"/>
      <c r="G18" s="289"/>
      <c r="H18" s="290"/>
      <c r="I18" s="288"/>
      <c r="J18" s="289"/>
      <c r="K18" s="290"/>
    </row>
    <row r="19" spans="1:11" x14ac:dyDescent="0.25">
      <c r="A19" s="329"/>
      <c r="B19" s="333"/>
      <c r="C19" s="334"/>
      <c r="D19" s="333"/>
      <c r="E19" s="338"/>
      <c r="F19" s="288"/>
      <c r="G19" s="289"/>
      <c r="H19" s="290"/>
      <c r="I19" s="288"/>
      <c r="J19" s="289"/>
      <c r="K19" s="290"/>
    </row>
    <row r="20" spans="1:11" x14ac:dyDescent="0.25">
      <c r="A20" s="329"/>
      <c r="B20" s="333"/>
      <c r="C20" s="334"/>
      <c r="D20" s="333"/>
      <c r="E20" s="338"/>
      <c r="F20" s="288"/>
      <c r="G20" s="289"/>
      <c r="H20" s="290"/>
      <c r="I20" s="288"/>
      <c r="J20" s="289"/>
      <c r="K20" s="290"/>
    </row>
    <row r="21" spans="1:11" x14ac:dyDescent="0.25">
      <c r="A21" s="329"/>
      <c r="B21" s="333"/>
      <c r="C21" s="334"/>
      <c r="D21" s="333"/>
      <c r="E21" s="338"/>
      <c r="F21" s="288"/>
      <c r="G21" s="289"/>
      <c r="H21" s="290"/>
      <c r="I21" s="288"/>
      <c r="J21" s="289"/>
      <c r="K21" s="290"/>
    </row>
    <row r="22" spans="1:11" x14ac:dyDescent="0.25">
      <c r="A22" s="329"/>
      <c r="B22" s="333"/>
      <c r="C22" s="334"/>
      <c r="D22" s="333"/>
      <c r="E22" s="338"/>
      <c r="F22" s="288"/>
      <c r="G22" s="289"/>
      <c r="H22" s="290"/>
      <c r="I22" s="288"/>
      <c r="J22" s="289"/>
      <c r="K22" s="290"/>
    </row>
    <row r="23" spans="1:11" x14ac:dyDescent="0.25">
      <c r="A23" s="329"/>
      <c r="B23" s="333"/>
      <c r="C23" s="334"/>
      <c r="D23" s="333"/>
      <c r="E23" s="338"/>
      <c r="F23" s="288"/>
      <c r="G23" s="289"/>
      <c r="H23" s="290"/>
      <c r="I23" s="288"/>
      <c r="J23" s="289"/>
      <c r="K23" s="290"/>
    </row>
    <row r="24" spans="1:11" x14ac:dyDescent="0.25">
      <c r="A24" s="329"/>
      <c r="B24" s="333"/>
      <c r="C24" s="334"/>
      <c r="D24" s="333"/>
      <c r="E24" s="338"/>
      <c r="F24" s="288"/>
      <c r="G24" s="289"/>
      <c r="H24" s="290"/>
      <c r="I24" s="288"/>
      <c r="J24" s="289"/>
      <c r="K24" s="290"/>
    </row>
    <row r="25" spans="1:11" x14ac:dyDescent="0.25">
      <c r="A25" s="329"/>
      <c r="B25" s="333"/>
      <c r="C25" s="334"/>
      <c r="D25" s="333"/>
      <c r="E25" s="338"/>
      <c r="F25" s="288"/>
      <c r="G25" s="289"/>
      <c r="H25" s="290"/>
      <c r="I25" s="288"/>
      <c r="J25" s="289"/>
      <c r="K25" s="290"/>
    </row>
    <row r="26" spans="1:11" ht="51" customHeight="1" thickBot="1" x14ac:dyDescent="0.3">
      <c r="A26" s="330"/>
      <c r="B26" s="335"/>
      <c r="C26" s="336"/>
      <c r="D26" s="335"/>
      <c r="E26" s="339"/>
      <c r="F26" s="291"/>
      <c r="G26" s="292"/>
      <c r="H26" s="349"/>
      <c r="I26" s="291"/>
      <c r="J26" s="292"/>
      <c r="K26" s="349"/>
    </row>
    <row r="27" spans="1:11" ht="15.75" thickBot="1" x14ac:dyDescent="0.3">
      <c r="A27" s="35" t="s">
        <v>580</v>
      </c>
      <c r="B27" s="346" t="s">
        <v>575</v>
      </c>
      <c r="C27" s="347"/>
      <c r="D27" s="346" t="s">
        <v>576</v>
      </c>
      <c r="E27" s="348"/>
      <c r="F27" s="350" t="s">
        <v>577</v>
      </c>
      <c r="G27" s="351"/>
      <c r="H27" s="352"/>
      <c r="I27" s="335" t="s">
        <v>710</v>
      </c>
      <c r="J27" s="292"/>
      <c r="K27" s="349"/>
    </row>
    <row r="28" spans="1:11" x14ac:dyDescent="0.25">
      <c r="A28" s="328"/>
      <c r="B28" s="331"/>
      <c r="C28" s="332"/>
      <c r="D28" s="331"/>
      <c r="E28" s="337"/>
      <c r="F28" s="331"/>
      <c r="G28" s="286"/>
      <c r="H28" s="286"/>
      <c r="I28" s="286"/>
      <c r="J28" s="287"/>
      <c r="K28" s="515"/>
    </row>
    <row r="29" spans="1:11" x14ac:dyDescent="0.25">
      <c r="A29" s="329"/>
      <c r="B29" s="333"/>
      <c r="C29" s="334"/>
      <c r="D29" s="333"/>
      <c r="E29" s="338"/>
      <c r="F29" s="288"/>
      <c r="G29" s="289"/>
      <c r="H29" s="289"/>
      <c r="I29" s="289"/>
      <c r="J29" s="290"/>
      <c r="K29" s="225"/>
    </row>
    <row r="30" spans="1:11" x14ac:dyDescent="0.25">
      <c r="A30" s="329"/>
      <c r="B30" s="333"/>
      <c r="C30" s="334"/>
      <c r="D30" s="333"/>
      <c r="E30" s="338"/>
      <c r="F30" s="288"/>
      <c r="G30" s="289"/>
      <c r="H30" s="289"/>
      <c r="I30" s="289"/>
      <c r="J30" s="290"/>
      <c r="K30" s="225"/>
    </row>
    <row r="31" spans="1:11" x14ac:dyDescent="0.25">
      <c r="A31" s="329"/>
      <c r="B31" s="333"/>
      <c r="C31" s="334"/>
      <c r="D31" s="333"/>
      <c r="E31" s="338"/>
      <c r="F31" s="288"/>
      <c r="G31" s="289"/>
      <c r="H31" s="289"/>
      <c r="I31" s="289"/>
      <c r="J31" s="290"/>
      <c r="K31" s="225"/>
    </row>
    <row r="32" spans="1:11" x14ac:dyDescent="0.25">
      <c r="A32" s="329"/>
      <c r="B32" s="333"/>
      <c r="C32" s="334"/>
      <c r="D32" s="333"/>
      <c r="E32" s="338"/>
      <c r="F32" s="288"/>
      <c r="G32" s="289"/>
      <c r="H32" s="289"/>
      <c r="I32" s="289"/>
      <c r="J32" s="290"/>
      <c r="K32" s="225"/>
    </row>
    <row r="33" spans="1:11" x14ac:dyDescent="0.25">
      <c r="A33" s="329"/>
      <c r="B33" s="333"/>
      <c r="C33" s="334"/>
      <c r="D33" s="333"/>
      <c r="E33" s="338"/>
      <c r="F33" s="288"/>
      <c r="G33" s="289"/>
      <c r="H33" s="289"/>
      <c r="I33" s="289"/>
      <c r="J33" s="290"/>
      <c r="K33" s="225"/>
    </row>
    <row r="34" spans="1:11" x14ac:dyDescent="0.25">
      <c r="A34" s="329"/>
      <c r="B34" s="333"/>
      <c r="C34" s="334"/>
      <c r="D34" s="333"/>
      <c r="E34" s="338"/>
      <c r="F34" s="288"/>
      <c r="G34" s="289"/>
      <c r="H34" s="289"/>
      <c r="I34" s="289"/>
      <c r="J34" s="290"/>
      <c r="K34" s="225"/>
    </row>
    <row r="35" spans="1:11" x14ac:dyDescent="0.25">
      <c r="A35" s="329"/>
      <c r="B35" s="333"/>
      <c r="C35" s="334"/>
      <c r="D35" s="333"/>
      <c r="E35" s="338"/>
      <c r="F35" s="288"/>
      <c r="G35" s="289"/>
      <c r="H35" s="289"/>
      <c r="I35" s="289"/>
      <c r="J35" s="290"/>
      <c r="K35" s="225"/>
    </row>
    <row r="36" spans="1:11" x14ac:dyDescent="0.25">
      <c r="A36" s="329"/>
      <c r="B36" s="333"/>
      <c r="C36" s="334"/>
      <c r="D36" s="333"/>
      <c r="E36" s="338"/>
      <c r="F36" s="288"/>
      <c r="G36" s="289"/>
      <c r="H36" s="289"/>
      <c r="I36" s="289"/>
      <c r="J36" s="290"/>
      <c r="K36" s="225"/>
    </row>
    <row r="37" spans="1:11" x14ac:dyDescent="0.25">
      <c r="A37" s="329"/>
      <c r="B37" s="333"/>
      <c r="C37" s="334"/>
      <c r="D37" s="333"/>
      <c r="E37" s="338"/>
      <c r="F37" s="288"/>
      <c r="G37" s="289"/>
      <c r="H37" s="289"/>
      <c r="I37" s="289"/>
      <c r="J37" s="290"/>
      <c r="K37" s="225"/>
    </row>
    <row r="38" spans="1:11" x14ac:dyDescent="0.25">
      <c r="A38" s="329"/>
      <c r="B38" s="333"/>
      <c r="C38" s="334"/>
      <c r="D38" s="333"/>
      <c r="E38" s="338"/>
      <c r="F38" s="288"/>
      <c r="G38" s="289"/>
      <c r="H38" s="289"/>
      <c r="I38" s="289"/>
      <c r="J38" s="290"/>
      <c r="K38" s="225"/>
    </row>
    <row r="39" spans="1:11" x14ac:dyDescent="0.25">
      <c r="A39" s="329"/>
      <c r="B39" s="333"/>
      <c r="C39" s="334"/>
      <c r="D39" s="333"/>
      <c r="E39" s="338"/>
      <c r="F39" s="288"/>
      <c r="G39" s="289"/>
      <c r="H39" s="289"/>
      <c r="I39" s="289"/>
      <c r="J39" s="290"/>
      <c r="K39" s="225"/>
    </row>
    <row r="40" spans="1:11" x14ac:dyDescent="0.25">
      <c r="A40" s="329"/>
      <c r="B40" s="333"/>
      <c r="C40" s="334"/>
      <c r="D40" s="333"/>
      <c r="E40" s="338"/>
      <c r="F40" s="288"/>
      <c r="G40" s="289"/>
      <c r="H40" s="289"/>
      <c r="I40" s="289"/>
      <c r="J40" s="290"/>
      <c r="K40" s="225"/>
    </row>
    <row r="41" spans="1:11" ht="30.75" customHeight="1" thickBot="1" x14ac:dyDescent="0.3">
      <c r="A41" s="330"/>
      <c r="B41" s="335"/>
      <c r="C41" s="336"/>
      <c r="D41" s="335"/>
      <c r="E41" s="339"/>
      <c r="F41" s="291"/>
      <c r="G41" s="292"/>
      <c r="H41" s="292"/>
      <c r="I41" s="292"/>
      <c r="J41" s="349"/>
      <c r="K41" s="225"/>
    </row>
    <row r="42" spans="1:11" ht="15.75" thickBot="1" x14ac:dyDescent="0.3">
      <c r="A42" s="35" t="s">
        <v>579</v>
      </c>
      <c r="B42" s="346" t="s">
        <v>289</v>
      </c>
      <c r="C42" s="347"/>
      <c r="D42" s="346" t="s">
        <v>288</v>
      </c>
      <c r="E42" s="348"/>
      <c r="F42" s="350" t="s">
        <v>709</v>
      </c>
      <c r="G42" s="351"/>
      <c r="H42" s="351"/>
      <c r="I42" s="351"/>
      <c r="J42" s="352"/>
      <c r="K42" s="225"/>
    </row>
  </sheetData>
  <mergeCells count="18">
    <mergeCell ref="I13:K26"/>
    <mergeCell ref="I27:K27"/>
    <mergeCell ref="F28:J41"/>
    <mergeCell ref="F42:J42"/>
    <mergeCell ref="B42:C42"/>
    <mergeCell ref="D42:E42"/>
    <mergeCell ref="F13:H26"/>
    <mergeCell ref="F27:H27"/>
    <mergeCell ref="B27:C27"/>
    <mergeCell ref="D27:E27"/>
    <mergeCell ref="A28:A41"/>
    <mergeCell ref="B28:C41"/>
    <mergeCell ref="D28:E41"/>
    <mergeCell ref="A1:C1"/>
    <mergeCell ref="A2:C2"/>
    <mergeCell ref="A13:A26"/>
    <mergeCell ref="B13:C26"/>
    <mergeCell ref="D13:E26"/>
  </mergeCells>
  <pageMargins left="0.7" right="0.7" top="0.75" bottom="0.75" header="0.3" footer="0.3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7"/>
  <sheetViews>
    <sheetView workbookViewId="0">
      <selection activeCell="E5" sqref="E5"/>
    </sheetView>
  </sheetViews>
  <sheetFormatPr defaultRowHeight="15" x14ac:dyDescent="0.25"/>
  <cols>
    <col min="1" max="2" width="32" style="1" customWidth="1"/>
    <col min="3" max="3" width="26.42578125" style="1" customWidth="1"/>
    <col min="4" max="4" width="19.140625" style="1" customWidth="1"/>
    <col min="5" max="5" width="20.28515625" style="1" customWidth="1"/>
    <col min="6" max="6" width="12.28515625" style="1" customWidth="1"/>
    <col min="7" max="7" width="10.5703125" style="1" customWidth="1"/>
    <col min="8" max="8" width="10" style="1" customWidth="1"/>
    <col min="9" max="256" width="9.140625" style="1"/>
    <col min="257" max="257" width="22.28515625" style="1" customWidth="1"/>
    <col min="258" max="258" width="14.85546875" style="1" customWidth="1"/>
    <col min="259" max="259" width="26.42578125" style="1" customWidth="1"/>
    <col min="260" max="260" width="19.140625" style="1" customWidth="1"/>
    <col min="261" max="261" width="9.85546875" style="1" customWidth="1"/>
    <col min="262" max="262" width="12.28515625" style="1" customWidth="1"/>
    <col min="263" max="263" width="10.5703125" style="1" customWidth="1"/>
    <col min="264" max="264" width="10" style="1" customWidth="1"/>
    <col min="265" max="512" width="9.140625" style="1"/>
    <col min="513" max="513" width="22.28515625" style="1" customWidth="1"/>
    <col min="514" max="514" width="14.85546875" style="1" customWidth="1"/>
    <col min="515" max="515" width="26.42578125" style="1" customWidth="1"/>
    <col min="516" max="516" width="19.140625" style="1" customWidth="1"/>
    <col min="517" max="517" width="9.85546875" style="1" customWidth="1"/>
    <col min="518" max="518" width="12.28515625" style="1" customWidth="1"/>
    <col min="519" max="519" width="10.5703125" style="1" customWidth="1"/>
    <col min="520" max="520" width="10" style="1" customWidth="1"/>
    <col min="521" max="768" width="9.140625" style="1"/>
    <col min="769" max="769" width="22.28515625" style="1" customWidth="1"/>
    <col min="770" max="770" width="14.85546875" style="1" customWidth="1"/>
    <col min="771" max="771" width="26.42578125" style="1" customWidth="1"/>
    <col min="772" max="772" width="19.140625" style="1" customWidth="1"/>
    <col min="773" max="773" width="9.85546875" style="1" customWidth="1"/>
    <col min="774" max="774" width="12.28515625" style="1" customWidth="1"/>
    <col min="775" max="775" width="10.5703125" style="1" customWidth="1"/>
    <col min="776" max="776" width="10" style="1" customWidth="1"/>
    <col min="777" max="1024" width="9.140625" style="1"/>
    <col min="1025" max="1025" width="22.28515625" style="1" customWidth="1"/>
    <col min="1026" max="1026" width="14.85546875" style="1" customWidth="1"/>
    <col min="1027" max="1027" width="26.42578125" style="1" customWidth="1"/>
    <col min="1028" max="1028" width="19.140625" style="1" customWidth="1"/>
    <col min="1029" max="1029" width="9.85546875" style="1" customWidth="1"/>
    <col min="1030" max="1030" width="12.28515625" style="1" customWidth="1"/>
    <col min="1031" max="1031" width="10.5703125" style="1" customWidth="1"/>
    <col min="1032" max="1032" width="10" style="1" customWidth="1"/>
    <col min="1033" max="1280" width="9.140625" style="1"/>
    <col min="1281" max="1281" width="22.28515625" style="1" customWidth="1"/>
    <col min="1282" max="1282" width="14.85546875" style="1" customWidth="1"/>
    <col min="1283" max="1283" width="26.42578125" style="1" customWidth="1"/>
    <col min="1284" max="1284" width="19.140625" style="1" customWidth="1"/>
    <col min="1285" max="1285" width="9.85546875" style="1" customWidth="1"/>
    <col min="1286" max="1286" width="12.28515625" style="1" customWidth="1"/>
    <col min="1287" max="1287" width="10.5703125" style="1" customWidth="1"/>
    <col min="1288" max="1288" width="10" style="1" customWidth="1"/>
    <col min="1289" max="1536" width="9.140625" style="1"/>
    <col min="1537" max="1537" width="22.28515625" style="1" customWidth="1"/>
    <col min="1538" max="1538" width="14.85546875" style="1" customWidth="1"/>
    <col min="1539" max="1539" width="26.42578125" style="1" customWidth="1"/>
    <col min="1540" max="1540" width="19.140625" style="1" customWidth="1"/>
    <col min="1541" max="1541" width="9.85546875" style="1" customWidth="1"/>
    <col min="1542" max="1542" width="12.28515625" style="1" customWidth="1"/>
    <col min="1543" max="1543" width="10.5703125" style="1" customWidth="1"/>
    <col min="1544" max="1544" width="10" style="1" customWidth="1"/>
    <col min="1545" max="1792" width="9.140625" style="1"/>
    <col min="1793" max="1793" width="22.28515625" style="1" customWidth="1"/>
    <col min="1794" max="1794" width="14.85546875" style="1" customWidth="1"/>
    <col min="1795" max="1795" width="26.42578125" style="1" customWidth="1"/>
    <col min="1796" max="1796" width="19.140625" style="1" customWidth="1"/>
    <col min="1797" max="1797" width="9.85546875" style="1" customWidth="1"/>
    <col min="1798" max="1798" width="12.28515625" style="1" customWidth="1"/>
    <col min="1799" max="1799" width="10.5703125" style="1" customWidth="1"/>
    <col min="1800" max="1800" width="10" style="1" customWidth="1"/>
    <col min="1801" max="2048" width="9.140625" style="1"/>
    <col min="2049" max="2049" width="22.28515625" style="1" customWidth="1"/>
    <col min="2050" max="2050" width="14.85546875" style="1" customWidth="1"/>
    <col min="2051" max="2051" width="26.42578125" style="1" customWidth="1"/>
    <col min="2052" max="2052" width="19.140625" style="1" customWidth="1"/>
    <col min="2053" max="2053" width="9.85546875" style="1" customWidth="1"/>
    <col min="2054" max="2054" width="12.28515625" style="1" customWidth="1"/>
    <col min="2055" max="2055" width="10.5703125" style="1" customWidth="1"/>
    <col min="2056" max="2056" width="10" style="1" customWidth="1"/>
    <col min="2057" max="2304" width="9.140625" style="1"/>
    <col min="2305" max="2305" width="22.28515625" style="1" customWidth="1"/>
    <col min="2306" max="2306" width="14.85546875" style="1" customWidth="1"/>
    <col min="2307" max="2307" width="26.42578125" style="1" customWidth="1"/>
    <col min="2308" max="2308" width="19.140625" style="1" customWidth="1"/>
    <col min="2309" max="2309" width="9.85546875" style="1" customWidth="1"/>
    <col min="2310" max="2310" width="12.28515625" style="1" customWidth="1"/>
    <col min="2311" max="2311" width="10.5703125" style="1" customWidth="1"/>
    <col min="2312" max="2312" width="10" style="1" customWidth="1"/>
    <col min="2313" max="2560" width="9.140625" style="1"/>
    <col min="2561" max="2561" width="22.28515625" style="1" customWidth="1"/>
    <col min="2562" max="2562" width="14.85546875" style="1" customWidth="1"/>
    <col min="2563" max="2563" width="26.42578125" style="1" customWidth="1"/>
    <col min="2564" max="2564" width="19.140625" style="1" customWidth="1"/>
    <col min="2565" max="2565" width="9.85546875" style="1" customWidth="1"/>
    <col min="2566" max="2566" width="12.28515625" style="1" customWidth="1"/>
    <col min="2567" max="2567" width="10.5703125" style="1" customWidth="1"/>
    <col min="2568" max="2568" width="10" style="1" customWidth="1"/>
    <col min="2569" max="2816" width="9.140625" style="1"/>
    <col min="2817" max="2817" width="22.28515625" style="1" customWidth="1"/>
    <col min="2818" max="2818" width="14.85546875" style="1" customWidth="1"/>
    <col min="2819" max="2819" width="26.42578125" style="1" customWidth="1"/>
    <col min="2820" max="2820" width="19.140625" style="1" customWidth="1"/>
    <col min="2821" max="2821" width="9.85546875" style="1" customWidth="1"/>
    <col min="2822" max="2822" width="12.28515625" style="1" customWidth="1"/>
    <col min="2823" max="2823" width="10.5703125" style="1" customWidth="1"/>
    <col min="2824" max="2824" width="10" style="1" customWidth="1"/>
    <col min="2825" max="3072" width="9.140625" style="1"/>
    <col min="3073" max="3073" width="22.28515625" style="1" customWidth="1"/>
    <col min="3074" max="3074" width="14.85546875" style="1" customWidth="1"/>
    <col min="3075" max="3075" width="26.42578125" style="1" customWidth="1"/>
    <col min="3076" max="3076" width="19.140625" style="1" customWidth="1"/>
    <col min="3077" max="3077" width="9.85546875" style="1" customWidth="1"/>
    <col min="3078" max="3078" width="12.28515625" style="1" customWidth="1"/>
    <col min="3079" max="3079" width="10.5703125" style="1" customWidth="1"/>
    <col min="3080" max="3080" width="10" style="1" customWidth="1"/>
    <col min="3081" max="3328" width="9.140625" style="1"/>
    <col min="3329" max="3329" width="22.28515625" style="1" customWidth="1"/>
    <col min="3330" max="3330" width="14.85546875" style="1" customWidth="1"/>
    <col min="3331" max="3331" width="26.42578125" style="1" customWidth="1"/>
    <col min="3332" max="3332" width="19.140625" style="1" customWidth="1"/>
    <col min="3333" max="3333" width="9.85546875" style="1" customWidth="1"/>
    <col min="3334" max="3334" width="12.28515625" style="1" customWidth="1"/>
    <col min="3335" max="3335" width="10.5703125" style="1" customWidth="1"/>
    <col min="3336" max="3336" width="10" style="1" customWidth="1"/>
    <col min="3337" max="3584" width="9.140625" style="1"/>
    <col min="3585" max="3585" width="22.28515625" style="1" customWidth="1"/>
    <col min="3586" max="3586" width="14.85546875" style="1" customWidth="1"/>
    <col min="3587" max="3587" width="26.42578125" style="1" customWidth="1"/>
    <col min="3588" max="3588" width="19.140625" style="1" customWidth="1"/>
    <col min="3589" max="3589" width="9.85546875" style="1" customWidth="1"/>
    <col min="3590" max="3590" width="12.28515625" style="1" customWidth="1"/>
    <col min="3591" max="3591" width="10.5703125" style="1" customWidth="1"/>
    <col min="3592" max="3592" width="10" style="1" customWidth="1"/>
    <col min="3593" max="3840" width="9.140625" style="1"/>
    <col min="3841" max="3841" width="22.28515625" style="1" customWidth="1"/>
    <col min="3842" max="3842" width="14.85546875" style="1" customWidth="1"/>
    <col min="3843" max="3843" width="26.42578125" style="1" customWidth="1"/>
    <col min="3844" max="3844" width="19.140625" style="1" customWidth="1"/>
    <col min="3845" max="3845" width="9.85546875" style="1" customWidth="1"/>
    <col min="3846" max="3846" width="12.28515625" style="1" customWidth="1"/>
    <col min="3847" max="3847" width="10.5703125" style="1" customWidth="1"/>
    <col min="3848" max="3848" width="10" style="1" customWidth="1"/>
    <col min="3849" max="4096" width="9.140625" style="1"/>
    <col min="4097" max="4097" width="22.28515625" style="1" customWidth="1"/>
    <col min="4098" max="4098" width="14.85546875" style="1" customWidth="1"/>
    <col min="4099" max="4099" width="26.42578125" style="1" customWidth="1"/>
    <col min="4100" max="4100" width="19.140625" style="1" customWidth="1"/>
    <col min="4101" max="4101" width="9.85546875" style="1" customWidth="1"/>
    <col min="4102" max="4102" width="12.28515625" style="1" customWidth="1"/>
    <col min="4103" max="4103" width="10.5703125" style="1" customWidth="1"/>
    <col min="4104" max="4104" width="10" style="1" customWidth="1"/>
    <col min="4105" max="4352" width="9.140625" style="1"/>
    <col min="4353" max="4353" width="22.28515625" style="1" customWidth="1"/>
    <col min="4354" max="4354" width="14.85546875" style="1" customWidth="1"/>
    <col min="4355" max="4355" width="26.42578125" style="1" customWidth="1"/>
    <col min="4356" max="4356" width="19.140625" style="1" customWidth="1"/>
    <col min="4357" max="4357" width="9.85546875" style="1" customWidth="1"/>
    <col min="4358" max="4358" width="12.28515625" style="1" customWidth="1"/>
    <col min="4359" max="4359" width="10.5703125" style="1" customWidth="1"/>
    <col min="4360" max="4360" width="10" style="1" customWidth="1"/>
    <col min="4361" max="4608" width="9.140625" style="1"/>
    <col min="4609" max="4609" width="22.28515625" style="1" customWidth="1"/>
    <col min="4610" max="4610" width="14.85546875" style="1" customWidth="1"/>
    <col min="4611" max="4611" width="26.42578125" style="1" customWidth="1"/>
    <col min="4612" max="4612" width="19.140625" style="1" customWidth="1"/>
    <col min="4613" max="4613" width="9.85546875" style="1" customWidth="1"/>
    <col min="4614" max="4614" width="12.28515625" style="1" customWidth="1"/>
    <col min="4615" max="4615" width="10.5703125" style="1" customWidth="1"/>
    <col min="4616" max="4616" width="10" style="1" customWidth="1"/>
    <col min="4617" max="4864" width="9.140625" style="1"/>
    <col min="4865" max="4865" width="22.28515625" style="1" customWidth="1"/>
    <col min="4866" max="4866" width="14.85546875" style="1" customWidth="1"/>
    <col min="4867" max="4867" width="26.42578125" style="1" customWidth="1"/>
    <col min="4868" max="4868" width="19.140625" style="1" customWidth="1"/>
    <col min="4869" max="4869" width="9.85546875" style="1" customWidth="1"/>
    <col min="4870" max="4870" width="12.28515625" style="1" customWidth="1"/>
    <col min="4871" max="4871" width="10.5703125" style="1" customWidth="1"/>
    <col min="4872" max="4872" width="10" style="1" customWidth="1"/>
    <col min="4873" max="5120" width="9.140625" style="1"/>
    <col min="5121" max="5121" width="22.28515625" style="1" customWidth="1"/>
    <col min="5122" max="5122" width="14.85546875" style="1" customWidth="1"/>
    <col min="5123" max="5123" width="26.42578125" style="1" customWidth="1"/>
    <col min="5124" max="5124" width="19.140625" style="1" customWidth="1"/>
    <col min="5125" max="5125" width="9.85546875" style="1" customWidth="1"/>
    <col min="5126" max="5126" width="12.28515625" style="1" customWidth="1"/>
    <col min="5127" max="5127" width="10.5703125" style="1" customWidth="1"/>
    <col min="5128" max="5128" width="10" style="1" customWidth="1"/>
    <col min="5129" max="5376" width="9.140625" style="1"/>
    <col min="5377" max="5377" width="22.28515625" style="1" customWidth="1"/>
    <col min="5378" max="5378" width="14.85546875" style="1" customWidth="1"/>
    <col min="5379" max="5379" width="26.42578125" style="1" customWidth="1"/>
    <col min="5380" max="5380" width="19.140625" style="1" customWidth="1"/>
    <col min="5381" max="5381" width="9.85546875" style="1" customWidth="1"/>
    <col min="5382" max="5382" width="12.28515625" style="1" customWidth="1"/>
    <col min="5383" max="5383" width="10.5703125" style="1" customWidth="1"/>
    <col min="5384" max="5384" width="10" style="1" customWidth="1"/>
    <col min="5385" max="5632" width="9.140625" style="1"/>
    <col min="5633" max="5633" width="22.28515625" style="1" customWidth="1"/>
    <col min="5634" max="5634" width="14.85546875" style="1" customWidth="1"/>
    <col min="5635" max="5635" width="26.42578125" style="1" customWidth="1"/>
    <col min="5636" max="5636" width="19.140625" style="1" customWidth="1"/>
    <col min="5637" max="5637" width="9.85546875" style="1" customWidth="1"/>
    <col min="5638" max="5638" width="12.28515625" style="1" customWidth="1"/>
    <col min="5639" max="5639" width="10.5703125" style="1" customWidth="1"/>
    <col min="5640" max="5640" width="10" style="1" customWidth="1"/>
    <col min="5641" max="5888" width="9.140625" style="1"/>
    <col min="5889" max="5889" width="22.28515625" style="1" customWidth="1"/>
    <col min="5890" max="5890" width="14.85546875" style="1" customWidth="1"/>
    <col min="5891" max="5891" width="26.42578125" style="1" customWidth="1"/>
    <col min="5892" max="5892" width="19.140625" style="1" customWidth="1"/>
    <col min="5893" max="5893" width="9.85546875" style="1" customWidth="1"/>
    <col min="5894" max="5894" width="12.28515625" style="1" customWidth="1"/>
    <col min="5895" max="5895" width="10.5703125" style="1" customWidth="1"/>
    <col min="5896" max="5896" width="10" style="1" customWidth="1"/>
    <col min="5897" max="6144" width="9.140625" style="1"/>
    <col min="6145" max="6145" width="22.28515625" style="1" customWidth="1"/>
    <col min="6146" max="6146" width="14.85546875" style="1" customWidth="1"/>
    <col min="6147" max="6147" width="26.42578125" style="1" customWidth="1"/>
    <col min="6148" max="6148" width="19.140625" style="1" customWidth="1"/>
    <col min="6149" max="6149" width="9.85546875" style="1" customWidth="1"/>
    <col min="6150" max="6150" width="12.28515625" style="1" customWidth="1"/>
    <col min="6151" max="6151" width="10.5703125" style="1" customWidth="1"/>
    <col min="6152" max="6152" width="10" style="1" customWidth="1"/>
    <col min="6153" max="6400" width="9.140625" style="1"/>
    <col min="6401" max="6401" width="22.28515625" style="1" customWidth="1"/>
    <col min="6402" max="6402" width="14.85546875" style="1" customWidth="1"/>
    <col min="6403" max="6403" width="26.42578125" style="1" customWidth="1"/>
    <col min="6404" max="6404" width="19.140625" style="1" customWidth="1"/>
    <col min="6405" max="6405" width="9.85546875" style="1" customWidth="1"/>
    <col min="6406" max="6406" width="12.28515625" style="1" customWidth="1"/>
    <col min="6407" max="6407" width="10.5703125" style="1" customWidth="1"/>
    <col min="6408" max="6408" width="10" style="1" customWidth="1"/>
    <col min="6409" max="6656" width="9.140625" style="1"/>
    <col min="6657" max="6657" width="22.28515625" style="1" customWidth="1"/>
    <col min="6658" max="6658" width="14.85546875" style="1" customWidth="1"/>
    <col min="6659" max="6659" width="26.42578125" style="1" customWidth="1"/>
    <col min="6660" max="6660" width="19.140625" style="1" customWidth="1"/>
    <col min="6661" max="6661" width="9.85546875" style="1" customWidth="1"/>
    <col min="6662" max="6662" width="12.28515625" style="1" customWidth="1"/>
    <col min="6663" max="6663" width="10.5703125" style="1" customWidth="1"/>
    <col min="6664" max="6664" width="10" style="1" customWidth="1"/>
    <col min="6665" max="6912" width="9.140625" style="1"/>
    <col min="6913" max="6913" width="22.28515625" style="1" customWidth="1"/>
    <col min="6914" max="6914" width="14.85546875" style="1" customWidth="1"/>
    <col min="6915" max="6915" width="26.42578125" style="1" customWidth="1"/>
    <col min="6916" max="6916" width="19.140625" style="1" customWidth="1"/>
    <col min="6917" max="6917" width="9.85546875" style="1" customWidth="1"/>
    <col min="6918" max="6918" width="12.28515625" style="1" customWidth="1"/>
    <col min="6919" max="6919" width="10.5703125" style="1" customWidth="1"/>
    <col min="6920" max="6920" width="10" style="1" customWidth="1"/>
    <col min="6921" max="7168" width="9.140625" style="1"/>
    <col min="7169" max="7169" width="22.28515625" style="1" customWidth="1"/>
    <col min="7170" max="7170" width="14.85546875" style="1" customWidth="1"/>
    <col min="7171" max="7171" width="26.42578125" style="1" customWidth="1"/>
    <col min="7172" max="7172" width="19.140625" style="1" customWidth="1"/>
    <col min="7173" max="7173" width="9.85546875" style="1" customWidth="1"/>
    <col min="7174" max="7174" width="12.28515625" style="1" customWidth="1"/>
    <col min="7175" max="7175" width="10.5703125" style="1" customWidth="1"/>
    <col min="7176" max="7176" width="10" style="1" customWidth="1"/>
    <col min="7177" max="7424" width="9.140625" style="1"/>
    <col min="7425" max="7425" width="22.28515625" style="1" customWidth="1"/>
    <col min="7426" max="7426" width="14.85546875" style="1" customWidth="1"/>
    <col min="7427" max="7427" width="26.42578125" style="1" customWidth="1"/>
    <col min="7428" max="7428" width="19.140625" style="1" customWidth="1"/>
    <col min="7429" max="7429" width="9.85546875" style="1" customWidth="1"/>
    <col min="7430" max="7430" width="12.28515625" style="1" customWidth="1"/>
    <col min="7431" max="7431" width="10.5703125" style="1" customWidth="1"/>
    <col min="7432" max="7432" width="10" style="1" customWidth="1"/>
    <col min="7433" max="7680" width="9.140625" style="1"/>
    <col min="7681" max="7681" width="22.28515625" style="1" customWidth="1"/>
    <col min="7682" max="7682" width="14.85546875" style="1" customWidth="1"/>
    <col min="7683" max="7683" width="26.42578125" style="1" customWidth="1"/>
    <col min="7684" max="7684" width="19.140625" style="1" customWidth="1"/>
    <col min="7685" max="7685" width="9.85546875" style="1" customWidth="1"/>
    <col min="7686" max="7686" width="12.28515625" style="1" customWidth="1"/>
    <col min="7687" max="7687" width="10.5703125" style="1" customWidth="1"/>
    <col min="7688" max="7688" width="10" style="1" customWidth="1"/>
    <col min="7689" max="7936" width="9.140625" style="1"/>
    <col min="7937" max="7937" width="22.28515625" style="1" customWidth="1"/>
    <col min="7938" max="7938" width="14.85546875" style="1" customWidth="1"/>
    <col min="7939" max="7939" width="26.42578125" style="1" customWidth="1"/>
    <col min="7940" max="7940" width="19.140625" style="1" customWidth="1"/>
    <col min="7941" max="7941" width="9.85546875" style="1" customWidth="1"/>
    <col min="7942" max="7942" width="12.28515625" style="1" customWidth="1"/>
    <col min="7943" max="7943" width="10.5703125" style="1" customWidth="1"/>
    <col min="7944" max="7944" width="10" style="1" customWidth="1"/>
    <col min="7945" max="8192" width="9.140625" style="1"/>
    <col min="8193" max="8193" width="22.28515625" style="1" customWidth="1"/>
    <col min="8194" max="8194" width="14.85546875" style="1" customWidth="1"/>
    <col min="8195" max="8195" width="26.42578125" style="1" customWidth="1"/>
    <col min="8196" max="8196" width="19.140625" style="1" customWidth="1"/>
    <col min="8197" max="8197" width="9.85546875" style="1" customWidth="1"/>
    <col min="8198" max="8198" width="12.28515625" style="1" customWidth="1"/>
    <col min="8199" max="8199" width="10.5703125" style="1" customWidth="1"/>
    <col min="8200" max="8200" width="10" style="1" customWidth="1"/>
    <col min="8201" max="8448" width="9.140625" style="1"/>
    <col min="8449" max="8449" width="22.28515625" style="1" customWidth="1"/>
    <col min="8450" max="8450" width="14.85546875" style="1" customWidth="1"/>
    <col min="8451" max="8451" width="26.42578125" style="1" customWidth="1"/>
    <col min="8452" max="8452" width="19.140625" style="1" customWidth="1"/>
    <col min="8453" max="8453" width="9.85546875" style="1" customWidth="1"/>
    <col min="8454" max="8454" width="12.28515625" style="1" customWidth="1"/>
    <col min="8455" max="8455" width="10.5703125" style="1" customWidth="1"/>
    <col min="8456" max="8456" width="10" style="1" customWidth="1"/>
    <col min="8457" max="8704" width="9.140625" style="1"/>
    <col min="8705" max="8705" width="22.28515625" style="1" customWidth="1"/>
    <col min="8706" max="8706" width="14.85546875" style="1" customWidth="1"/>
    <col min="8707" max="8707" width="26.42578125" style="1" customWidth="1"/>
    <col min="8708" max="8708" width="19.140625" style="1" customWidth="1"/>
    <col min="8709" max="8709" width="9.85546875" style="1" customWidth="1"/>
    <col min="8710" max="8710" width="12.28515625" style="1" customWidth="1"/>
    <col min="8711" max="8711" width="10.5703125" style="1" customWidth="1"/>
    <col min="8712" max="8712" width="10" style="1" customWidth="1"/>
    <col min="8713" max="8960" width="9.140625" style="1"/>
    <col min="8961" max="8961" width="22.28515625" style="1" customWidth="1"/>
    <col min="8962" max="8962" width="14.85546875" style="1" customWidth="1"/>
    <col min="8963" max="8963" width="26.42578125" style="1" customWidth="1"/>
    <col min="8964" max="8964" width="19.140625" style="1" customWidth="1"/>
    <col min="8965" max="8965" width="9.85546875" style="1" customWidth="1"/>
    <col min="8966" max="8966" width="12.28515625" style="1" customWidth="1"/>
    <col min="8967" max="8967" width="10.5703125" style="1" customWidth="1"/>
    <col min="8968" max="8968" width="10" style="1" customWidth="1"/>
    <col min="8969" max="9216" width="9.140625" style="1"/>
    <col min="9217" max="9217" width="22.28515625" style="1" customWidth="1"/>
    <col min="9218" max="9218" width="14.85546875" style="1" customWidth="1"/>
    <col min="9219" max="9219" width="26.42578125" style="1" customWidth="1"/>
    <col min="9220" max="9220" width="19.140625" style="1" customWidth="1"/>
    <col min="9221" max="9221" width="9.85546875" style="1" customWidth="1"/>
    <col min="9222" max="9222" width="12.28515625" style="1" customWidth="1"/>
    <col min="9223" max="9223" width="10.5703125" style="1" customWidth="1"/>
    <col min="9224" max="9224" width="10" style="1" customWidth="1"/>
    <col min="9225" max="9472" width="9.140625" style="1"/>
    <col min="9473" max="9473" width="22.28515625" style="1" customWidth="1"/>
    <col min="9474" max="9474" width="14.85546875" style="1" customWidth="1"/>
    <col min="9475" max="9475" width="26.42578125" style="1" customWidth="1"/>
    <col min="9476" max="9476" width="19.140625" style="1" customWidth="1"/>
    <col min="9477" max="9477" width="9.85546875" style="1" customWidth="1"/>
    <col min="9478" max="9478" width="12.28515625" style="1" customWidth="1"/>
    <col min="9479" max="9479" width="10.5703125" style="1" customWidth="1"/>
    <col min="9480" max="9480" width="10" style="1" customWidth="1"/>
    <col min="9481" max="9728" width="9.140625" style="1"/>
    <col min="9729" max="9729" width="22.28515625" style="1" customWidth="1"/>
    <col min="9730" max="9730" width="14.85546875" style="1" customWidth="1"/>
    <col min="9731" max="9731" width="26.42578125" style="1" customWidth="1"/>
    <col min="9732" max="9732" width="19.140625" style="1" customWidth="1"/>
    <col min="9733" max="9733" width="9.85546875" style="1" customWidth="1"/>
    <col min="9734" max="9734" width="12.28515625" style="1" customWidth="1"/>
    <col min="9735" max="9735" width="10.5703125" style="1" customWidth="1"/>
    <col min="9736" max="9736" width="10" style="1" customWidth="1"/>
    <col min="9737" max="9984" width="9.140625" style="1"/>
    <col min="9985" max="9985" width="22.28515625" style="1" customWidth="1"/>
    <col min="9986" max="9986" width="14.85546875" style="1" customWidth="1"/>
    <col min="9987" max="9987" width="26.42578125" style="1" customWidth="1"/>
    <col min="9988" max="9988" width="19.140625" style="1" customWidth="1"/>
    <col min="9989" max="9989" width="9.85546875" style="1" customWidth="1"/>
    <col min="9990" max="9990" width="12.28515625" style="1" customWidth="1"/>
    <col min="9991" max="9991" width="10.5703125" style="1" customWidth="1"/>
    <col min="9992" max="9992" width="10" style="1" customWidth="1"/>
    <col min="9993" max="10240" width="9.140625" style="1"/>
    <col min="10241" max="10241" width="22.28515625" style="1" customWidth="1"/>
    <col min="10242" max="10242" width="14.85546875" style="1" customWidth="1"/>
    <col min="10243" max="10243" width="26.42578125" style="1" customWidth="1"/>
    <col min="10244" max="10244" width="19.140625" style="1" customWidth="1"/>
    <col min="10245" max="10245" width="9.85546875" style="1" customWidth="1"/>
    <col min="10246" max="10246" width="12.28515625" style="1" customWidth="1"/>
    <col min="10247" max="10247" width="10.5703125" style="1" customWidth="1"/>
    <col min="10248" max="10248" width="10" style="1" customWidth="1"/>
    <col min="10249" max="10496" width="9.140625" style="1"/>
    <col min="10497" max="10497" width="22.28515625" style="1" customWidth="1"/>
    <col min="10498" max="10498" width="14.85546875" style="1" customWidth="1"/>
    <col min="10499" max="10499" width="26.42578125" style="1" customWidth="1"/>
    <col min="10500" max="10500" width="19.140625" style="1" customWidth="1"/>
    <col min="10501" max="10501" width="9.85546875" style="1" customWidth="1"/>
    <col min="10502" max="10502" width="12.28515625" style="1" customWidth="1"/>
    <col min="10503" max="10503" width="10.5703125" style="1" customWidth="1"/>
    <col min="10504" max="10504" width="10" style="1" customWidth="1"/>
    <col min="10505" max="10752" width="9.140625" style="1"/>
    <col min="10753" max="10753" width="22.28515625" style="1" customWidth="1"/>
    <col min="10754" max="10754" width="14.85546875" style="1" customWidth="1"/>
    <col min="10755" max="10755" width="26.42578125" style="1" customWidth="1"/>
    <col min="10756" max="10756" width="19.140625" style="1" customWidth="1"/>
    <col min="10757" max="10757" width="9.85546875" style="1" customWidth="1"/>
    <col min="10758" max="10758" width="12.28515625" style="1" customWidth="1"/>
    <col min="10759" max="10759" width="10.5703125" style="1" customWidth="1"/>
    <col min="10760" max="10760" width="10" style="1" customWidth="1"/>
    <col min="10761" max="11008" width="9.140625" style="1"/>
    <col min="11009" max="11009" width="22.28515625" style="1" customWidth="1"/>
    <col min="11010" max="11010" width="14.85546875" style="1" customWidth="1"/>
    <col min="11011" max="11011" width="26.42578125" style="1" customWidth="1"/>
    <col min="11012" max="11012" width="19.140625" style="1" customWidth="1"/>
    <col min="11013" max="11013" width="9.85546875" style="1" customWidth="1"/>
    <col min="11014" max="11014" width="12.28515625" style="1" customWidth="1"/>
    <col min="11015" max="11015" width="10.5703125" style="1" customWidth="1"/>
    <col min="11016" max="11016" width="10" style="1" customWidth="1"/>
    <col min="11017" max="11264" width="9.140625" style="1"/>
    <col min="11265" max="11265" width="22.28515625" style="1" customWidth="1"/>
    <col min="11266" max="11266" width="14.85546875" style="1" customWidth="1"/>
    <col min="11267" max="11267" width="26.42578125" style="1" customWidth="1"/>
    <col min="11268" max="11268" width="19.140625" style="1" customWidth="1"/>
    <col min="11269" max="11269" width="9.85546875" style="1" customWidth="1"/>
    <col min="11270" max="11270" width="12.28515625" style="1" customWidth="1"/>
    <col min="11271" max="11271" width="10.5703125" style="1" customWidth="1"/>
    <col min="11272" max="11272" width="10" style="1" customWidth="1"/>
    <col min="11273" max="11520" width="9.140625" style="1"/>
    <col min="11521" max="11521" width="22.28515625" style="1" customWidth="1"/>
    <col min="11522" max="11522" width="14.85546875" style="1" customWidth="1"/>
    <col min="11523" max="11523" width="26.42578125" style="1" customWidth="1"/>
    <col min="11524" max="11524" width="19.140625" style="1" customWidth="1"/>
    <col min="11525" max="11525" width="9.85546875" style="1" customWidth="1"/>
    <col min="11526" max="11526" width="12.28515625" style="1" customWidth="1"/>
    <col min="11527" max="11527" width="10.5703125" style="1" customWidth="1"/>
    <col min="11528" max="11528" width="10" style="1" customWidth="1"/>
    <col min="11529" max="11776" width="9.140625" style="1"/>
    <col min="11777" max="11777" width="22.28515625" style="1" customWidth="1"/>
    <col min="11778" max="11778" width="14.85546875" style="1" customWidth="1"/>
    <col min="11779" max="11779" width="26.42578125" style="1" customWidth="1"/>
    <col min="11780" max="11780" width="19.140625" style="1" customWidth="1"/>
    <col min="11781" max="11781" width="9.85546875" style="1" customWidth="1"/>
    <col min="11782" max="11782" width="12.28515625" style="1" customWidth="1"/>
    <col min="11783" max="11783" width="10.5703125" style="1" customWidth="1"/>
    <col min="11784" max="11784" width="10" style="1" customWidth="1"/>
    <col min="11785" max="12032" width="9.140625" style="1"/>
    <col min="12033" max="12033" width="22.28515625" style="1" customWidth="1"/>
    <col min="12034" max="12034" width="14.85546875" style="1" customWidth="1"/>
    <col min="12035" max="12035" width="26.42578125" style="1" customWidth="1"/>
    <col min="12036" max="12036" width="19.140625" style="1" customWidth="1"/>
    <col min="12037" max="12037" width="9.85546875" style="1" customWidth="1"/>
    <col min="12038" max="12038" width="12.28515625" style="1" customWidth="1"/>
    <col min="12039" max="12039" width="10.5703125" style="1" customWidth="1"/>
    <col min="12040" max="12040" width="10" style="1" customWidth="1"/>
    <col min="12041" max="12288" width="9.140625" style="1"/>
    <col min="12289" max="12289" width="22.28515625" style="1" customWidth="1"/>
    <col min="12290" max="12290" width="14.85546875" style="1" customWidth="1"/>
    <col min="12291" max="12291" width="26.42578125" style="1" customWidth="1"/>
    <col min="12292" max="12292" width="19.140625" style="1" customWidth="1"/>
    <col min="12293" max="12293" width="9.85546875" style="1" customWidth="1"/>
    <col min="12294" max="12294" width="12.28515625" style="1" customWidth="1"/>
    <col min="12295" max="12295" width="10.5703125" style="1" customWidth="1"/>
    <col min="12296" max="12296" width="10" style="1" customWidth="1"/>
    <col min="12297" max="12544" width="9.140625" style="1"/>
    <col min="12545" max="12545" width="22.28515625" style="1" customWidth="1"/>
    <col min="12546" max="12546" width="14.85546875" style="1" customWidth="1"/>
    <col min="12547" max="12547" width="26.42578125" style="1" customWidth="1"/>
    <col min="12548" max="12548" width="19.140625" style="1" customWidth="1"/>
    <col min="12549" max="12549" width="9.85546875" style="1" customWidth="1"/>
    <col min="12550" max="12550" width="12.28515625" style="1" customWidth="1"/>
    <col min="12551" max="12551" width="10.5703125" style="1" customWidth="1"/>
    <col min="12552" max="12552" width="10" style="1" customWidth="1"/>
    <col min="12553" max="12800" width="9.140625" style="1"/>
    <col min="12801" max="12801" width="22.28515625" style="1" customWidth="1"/>
    <col min="12802" max="12802" width="14.85546875" style="1" customWidth="1"/>
    <col min="12803" max="12803" width="26.42578125" style="1" customWidth="1"/>
    <col min="12804" max="12804" width="19.140625" style="1" customWidth="1"/>
    <col min="12805" max="12805" width="9.85546875" style="1" customWidth="1"/>
    <col min="12806" max="12806" width="12.28515625" style="1" customWidth="1"/>
    <col min="12807" max="12807" width="10.5703125" style="1" customWidth="1"/>
    <col min="12808" max="12808" width="10" style="1" customWidth="1"/>
    <col min="12809" max="13056" width="9.140625" style="1"/>
    <col min="13057" max="13057" width="22.28515625" style="1" customWidth="1"/>
    <col min="13058" max="13058" width="14.85546875" style="1" customWidth="1"/>
    <col min="13059" max="13059" width="26.42578125" style="1" customWidth="1"/>
    <col min="13060" max="13060" width="19.140625" style="1" customWidth="1"/>
    <col min="13061" max="13061" width="9.85546875" style="1" customWidth="1"/>
    <col min="13062" max="13062" width="12.28515625" style="1" customWidth="1"/>
    <col min="13063" max="13063" width="10.5703125" style="1" customWidth="1"/>
    <col min="13064" max="13064" width="10" style="1" customWidth="1"/>
    <col min="13065" max="13312" width="9.140625" style="1"/>
    <col min="13313" max="13313" width="22.28515625" style="1" customWidth="1"/>
    <col min="13314" max="13314" width="14.85546875" style="1" customWidth="1"/>
    <col min="13315" max="13315" width="26.42578125" style="1" customWidth="1"/>
    <col min="13316" max="13316" width="19.140625" style="1" customWidth="1"/>
    <col min="13317" max="13317" width="9.85546875" style="1" customWidth="1"/>
    <col min="13318" max="13318" width="12.28515625" style="1" customWidth="1"/>
    <col min="13319" max="13319" width="10.5703125" style="1" customWidth="1"/>
    <col min="13320" max="13320" width="10" style="1" customWidth="1"/>
    <col min="13321" max="13568" width="9.140625" style="1"/>
    <col min="13569" max="13569" width="22.28515625" style="1" customWidth="1"/>
    <col min="13570" max="13570" width="14.85546875" style="1" customWidth="1"/>
    <col min="13571" max="13571" width="26.42578125" style="1" customWidth="1"/>
    <col min="13572" max="13572" width="19.140625" style="1" customWidth="1"/>
    <col min="13573" max="13573" width="9.85546875" style="1" customWidth="1"/>
    <col min="13574" max="13574" width="12.28515625" style="1" customWidth="1"/>
    <col min="13575" max="13575" width="10.5703125" style="1" customWidth="1"/>
    <col min="13576" max="13576" width="10" style="1" customWidth="1"/>
    <col min="13577" max="13824" width="9.140625" style="1"/>
    <col min="13825" max="13825" width="22.28515625" style="1" customWidth="1"/>
    <col min="13826" max="13826" width="14.85546875" style="1" customWidth="1"/>
    <col min="13827" max="13827" width="26.42578125" style="1" customWidth="1"/>
    <col min="13828" max="13828" width="19.140625" style="1" customWidth="1"/>
    <col min="13829" max="13829" width="9.85546875" style="1" customWidth="1"/>
    <col min="13830" max="13830" width="12.28515625" style="1" customWidth="1"/>
    <col min="13831" max="13831" width="10.5703125" style="1" customWidth="1"/>
    <col min="13832" max="13832" width="10" style="1" customWidth="1"/>
    <col min="13833" max="14080" width="9.140625" style="1"/>
    <col min="14081" max="14081" width="22.28515625" style="1" customWidth="1"/>
    <col min="14082" max="14082" width="14.85546875" style="1" customWidth="1"/>
    <col min="14083" max="14083" width="26.42578125" style="1" customWidth="1"/>
    <col min="14084" max="14084" width="19.140625" style="1" customWidth="1"/>
    <col min="14085" max="14085" width="9.85546875" style="1" customWidth="1"/>
    <col min="14086" max="14086" width="12.28515625" style="1" customWidth="1"/>
    <col min="14087" max="14087" width="10.5703125" style="1" customWidth="1"/>
    <col min="14088" max="14088" width="10" style="1" customWidth="1"/>
    <col min="14089" max="14336" width="9.140625" style="1"/>
    <col min="14337" max="14337" width="22.28515625" style="1" customWidth="1"/>
    <col min="14338" max="14338" width="14.85546875" style="1" customWidth="1"/>
    <col min="14339" max="14339" width="26.42578125" style="1" customWidth="1"/>
    <col min="14340" max="14340" width="19.140625" style="1" customWidth="1"/>
    <col min="14341" max="14341" width="9.85546875" style="1" customWidth="1"/>
    <col min="14342" max="14342" width="12.28515625" style="1" customWidth="1"/>
    <col min="14343" max="14343" width="10.5703125" style="1" customWidth="1"/>
    <col min="14344" max="14344" width="10" style="1" customWidth="1"/>
    <col min="14345" max="14592" width="9.140625" style="1"/>
    <col min="14593" max="14593" width="22.28515625" style="1" customWidth="1"/>
    <col min="14594" max="14594" width="14.85546875" style="1" customWidth="1"/>
    <col min="14595" max="14595" width="26.42578125" style="1" customWidth="1"/>
    <col min="14596" max="14596" width="19.140625" style="1" customWidth="1"/>
    <col min="14597" max="14597" width="9.85546875" style="1" customWidth="1"/>
    <col min="14598" max="14598" width="12.28515625" style="1" customWidth="1"/>
    <col min="14599" max="14599" width="10.5703125" style="1" customWidth="1"/>
    <col min="14600" max="14600" width="10" style="1" customWidth="1"/>
    <col min="14601" max="14848" width="9.140625" style="1"/>
    <col min="14849" max="14849" width="22.28515625" style="1" customWidth="1"/>
    <col min="14850" max="14850" width="14.85546875" style="1" customWidth="1"/>
    <col min="14851" max="14851" width="26.42578125" style="1" customWidth="1"/>
    <col min="14852" max="14852" width="19.140625" style="1" customWidth="1"/>
    <col min="14853" max="14853" width="9.85546875" style="1" customWidth="1"/>
    <col min="14854" max="14854" width="12.28515625" style="1" customWidth="1"/>
    <col min="14855" max="14855" width="10.5703125" style="1" customWidth="1"/>
    <col min="14856" max="14856" width="10" style="1" customWidth="1"/>
    <col min="14857" max="15104" width="9.140625" style="1"/>
    <col min="15105" max="15105" width="22.28515625" style="1" customWidth="1"/>
    <col min="15106" max="15106" width="14.85546875" style="1" customWidth="1"/>
    <col min="15107" max="15107" width="26.42578125" style="1" customWidth="1"/>
    <col min="15108" max="15108" width="19.140625" style="1" customWidth="1"/>
    <col min="15109" max="15109" width="9.85546875" style="1" customWidth="1"/>
    <col min="15110" max="15110" width="12.28515625" style="1" customWidth="1"/>
    <col min="15111" max="15111" width="10.5703125" style="1" customWidth="1"/>
    <col min="15112" max="15112" width="10" style="1" customWidth="1"/>
    <col min="15113" max="15360" width="9.140625" style="1"/>
    <col min="15361" max="15361" width="22.28515625" style="1" customWidth="1"/>
    <col min="15362" max="15362" width="14.85546875" style="1" customWidth="1"/>
    <col min="15363" max="15363" width="26.42578125" style="1" customWidth="1"/>
    <col min="15364" max="15364" width="19.140625" style="1" customWidth="1"/>
    <col min="15365" max="15365" width="9.85546875" style="1" customWidth="1"/>
    <col min="15366" max="15366" width="12.28515625" style="1" customWidth="1"/>
    <col min="15367" max="15367" width="10.5703125" style="1" customWidth="1"/>
    <col min="15368" max="15368" width="10" style="1" customWidth="1"/>
    <col min="15369" max="15616" width="9.140625" style="1"/>
    <col min="15617" max="15617" width="22.28515625" style="1" customWidth="1"/>
    <col min="15618" max="15618" width="14.85546875" style="1" customWidth="1"/>
    <col min="15619" max="15619" width="26.42578125" style="1" customWidth="1"/>
    <col min="15620" max="15620" width="19.140625" style="1" customWidth="1"/>
    <col min="15621" max="15621" width="9.85546875" style="1" customWidth="1"/>
    <col min="15622" max="15622" width="12.28515625" style="1" customWidth="1"/>
    <col min="15623" max="15623" width="10.5703125" style="1" customWidth="1"/>
    <col min="15624" max="15624" width="10" style="1" customWidth="1"/>
    <col min="15625" max="15872" width="9.140625" style="1"/>
    <col min="15873" max="15873" width="22.28515625" style="1" customWidth="1"/>
    <col min="15874" max="15874" width="14.85546875" style="1" customWidth="1"/>
    <col min="15875" max="15875" width="26.42578125" style="1" customWidth="1"/>
    <col min="15876" max="15876" width="19.140625" style="1" customWidth="1"/>
    <col min="15877" max="15877" width="9.85546875" style="1" customWidth="1"/>
    <col min="15878" max="15878" width="12.28515625" style="1" customWidth="1"/>
    <col min="15879" max="15879" width="10.5703125" style="1" customWidth="1"/>
    <col min="15880" max="15880" width="10" style="1" customWidth="1"/>
    <col min="15881" max="16128" width="9.140625" style="1"/>
    <col min="16129" max="16129" width="22.28515625" style="1" customWidth="1"/>
    <col min="16130" max="16130" width="14.85546875" style="1" customWidth="1"/>
    <col min="16131" max="16131" width="26.42578125" style="1" customWidth="1"/>
    <col min="16132" max="16132" width="19.140625" style="1" customWidth="1"/>
    <col min="16133" max="16133" width="9.85546875" style="1" customWidth="1"/>
    <col min="16134" max="16134" width="12.28515625" style="1" customWidth="1"/>
    <col min="16135" max="16135" width="10.5703125" style="1" customWidth="1"/>
    <col min="16136" max="16136" width="10" style="1" customWidth="1"/>
    <col min="16137" max="16384" width="9.140625" style="1"/>
  </cols>
  <sheetData>
    <row r="1" spans="1:8" x14ac:dyDescent="0.25">
      <c r="A1" s="323" t="s">
        <v>356</v>
      </c>
      <c r="B1" s="323"/>
      <c r="C1" s="323"/>
      <c r="D1" s="323"/>
      <c r="E1" s="323"/>
      <c r="F1" s="323"/>
      <c r="G1" s="323"/>
      <c r="H1" s="323"/>
    </row>
    <row r="2" spans="1:8" x14ac:dyDescent="0.25">
      <c r="A2" s="324"/>
      <c r="B2" s="324"/>
      <c r="C2" s="324"/>
      <c r="D2" s="324"/>
      <c r="E2" s="324"/>
      <c r="F2" s="324"/>
      <c r="G2" s="299" t="str">
        <f>ОГЛАВЛЕНИЕ!D10</f>
        <v>с 14.01.2019</v>
      </c>
      <c r="H2" s="300"/>
    </row>
    <row r="3" spans="1:8" ht="24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4" t="s">
        <v>291</v>
      </c>
      <c r="G3" s="5" t="s">
        <v>292</v>
      </c>
      <c r="H3" s="158">
        <f>ОГЛАВЛЕНИЕ!C18</f>
        <v>0</v>
      </c>
    </row>
    <row r="4" spans="1:8" ht="15.75" x14ac:dyDescent="0.25">
      <c r="A4" s="102" t="s">
        <v>348</v>
      </c>
      <c r="B4" s="48" t="s">
        <v>4</v>
      </c>
      <c r="C4" s="7" t="s">
        <v>352</v>
      </c>
      <c r="D4" s="8">
        <v>55</v>
      </c>
      <c r="E4" s="246">
        <v>12174</v>
      </c>
      <c r="F4" s="108">
        <f>E4-E4*$H$3/100</f>
        <v>12174</v>
      </c>
      <c r="G4" s="9"/>
      <c r="H4" s="7"/>
    </row>
    <row r="5" spans="1:8" ht="16.5" thickBot="1" x14ac:dyDescent="0.3">
      <c r="A5" s="102" t="s">
        <v>349</v>
      </c>
      <c r="B5" s="48" t="s">
        <v>4</v>
      </c>
      <c r="C5" s="7" t="s">
        <v>353</v>
      </c>
      <c r="D5" s="8">
        <v>52</v>
      </c>
      <c r="E5" s="246">
        <v>11840</v>
      </c>
      <c r="F5" s="109">
        <f t="shared" ref="F5:F10" si="0">E5-E5*$H$3/100</f>
        <v>11840</v>
      </c>
      <c r="G5" s="9"/>
      <c r="H5" s="7"/>
    </row>
    <row r="6" spans="1:8" ht="15.75" x14ac:dyDescent="0.25">
      <c r="A6" s="244" t="s">
        <v>621</v>
      </c>
      <c r="B6" s="48" t="s">
        <v>4</v>
      </c>
      <c r="C6" s="7" t="s">
        <v>622</v>
      </c>
      <c r="D6" s="8">
        <v>86</v>
      </c>
      <c r="E6" s="246">
        <v>16900</v>
      </c>
      <c r="F6" s="108">
        <f>E6-E6*$H$3/100</f>
        <v>16900</v>
      </c>
      <c r="G6" s="9"/>
      <c r="H6" s="7"/>
    </row>
    <row r="7" spans="1:8" ht="15.75" x14ac:dyDescent="0.25">
      <c r="A7" s="102" t="s">
        <v>350</v>
      </c>
      <c r="B7" s="48" t="s">
        <v>4</v>
      </c>
      <c r="C7" s="7" t="s">
        <v>354</v>
      </c>
      <c r="D7" s="8">
        <v>26</v>
      </c>
      <c r="E7" s="246">
        <v>7432</v>
      </c>
      <c r="F7" s="109">
        <f t="shared" si="0"/>
        <v>7432</v>
      </c>
      <c r="G7" s="9"/>
      <c r="H7" s="7"/>
    </row>
    <row r="8" spans="1:8" ht="15.75" x14ac:dyDescent="0.25">
      <c r="A8" s="102" t="s">
        <v>351</v>
      </c>
      <c r="B8" s="48" t="s">
        <v>4</v>
      </c>
      <c r="C8" s="7" t="s">
        <v>355</v>
      </c>
      <c r="D8" s="8">
        <v>23</v>
      </c>
      <c r="E8" s="246">
        <v>7356</v>
      </c>
      <c r="F8" s="109">
        <f t="shared" si="0"/>
        <v>7356</v>
      </c>
      <c r="G8" s="9"/>
      <c r="H8" s="7"/>
    </row>
    <row r="9" spans="1:8" ht="15.75" x14ac:dyDescent="0.25">
      <c r="A9" s="102" t="s">
        <v>358</v>
      </c>
      <c r="B9" s="48"/>
      <c r="C9" s="7" t="s">
        <v>360</v>
      </c>
      <c r="D9" s="8">
        <v>6</v>
      </c>
      <c r="E9" s="246">
        <v>551</v>
      </c>
      <c r="F9" s="109">
        <f t="shared" si="0"/>
        <v>551</v>
      </c>
      <c r="G9" s="9"/>
      <c r="H9" s="7"/>
    </row>
    <row r="10" spans="1:8" ht="15.75" x14ac:dyDescent="0.25">
      <c r="A10" s="104" t="s">
        <v>359</v>
      </c>
      <c r="B10" s="48"/>
      <c r="C10" s="7" t="s">
        <v>361</v>
      </c>
      <c r="D10" s="8">
        <v>5</v>
      </c>
      <c r="E10" s="248">
        <v>509</v>
      </c>
      <c r="F10" s="109">
        <f t="shared" si="0"/>
        <v>509</v>
      </c>
      <c r="G10" s="9"/>
      <c r="H10" s="7"/>
    </row>
    <row r="11" spans="1:8" x14ac:dyDescent="0.25">
      <c r="A11" s="354"/>
      <c r="B11" s="354"/>
      <c r="C11" s="356"/>
      <c r="D11" s="357"/>
      <c r="E11" s="358"/>
      <c r="F11" s="49"/>
      <c r="G11" s="50"/>
      <c r="H11" s="50"/>
    </row>
    <row r="12" spans="1:8" x14ac:dyDescent="0.25">
      <c r="A12" s="354"/>
      <c r="B12" s="354"/>
      <c r="C12" s="359"/>
      <c r="D12" s="327"/>
      <c r="E12" s="358"/>
      <c r="F12" s="49"/>
      <c r="G12" s="50"/>
      <c r="H12" s="50"/>
    </row>
    <row r="13" spans="1:8" x14ac:dyDescent="0.25">
      <c r="A13" s="354"/>
      <c r="B13" s="354"/>
      <c r="C13" s="359"/>
      <c r="D13" s="327"/>
      <c r="E13" s="358"/>
      <c r="F13" s="49"/>
      <c r="G13" s="50"/>
      <c r="H13" s="50"/>
    </row>
    <row r="14" spans="1:8" x14ac:dyDescent="0.25">
      <c r="A14" s="354"/>
      <c r="B14" s="354"/>
      <c r="C14" s="359"/>
      <c r="D14" s="327"/>
      <c r="E14" s="358"/>
      <c r="F14" s="49"/>
      <c r="G14" s="50"/>
      <c r="H14" s="50"/>
    </row>
    <row r="15" spans="1:8" x14ac:dyDescent="0.25">
      <c r="A15" s="354"/>
      <c r="B15" s="354"/>
      <c r="C15" s="359"/>
      <c r="D15" s="327"/>
      <c r="E15" s="358"/>
      <c r="F15" s="49"/>
      <c r="G15" s="50"/>
      <c r="H15" s="50"/>
    </row>
    <row r="16" spans="1:8" x14ac:dyDescent="0.25">
      <c r="A16" s="354"/>
      <c r="B16" s="354"/>
      <c r="C16" s="359"/>
      <c r="D16" s="327"/>
      <c r="E16" s="358"/>
      <c r="F16" s="49"/>
      <c r="G16" s="50"/>
      <c r="H16" s="50"/>
    </row>
    <row r="17" spans="1:8" x14ac:dyDescent="0.25">
      <c r="A17" s="354"/>
      <c r="B17" s="354"/>
      <c r="C17" s="359"/>
      <c r="D17" s="327"/>
      <c r="E17" s="358"/>
      <c r="F17" s="49"/>
      <c r="G17" s="50"/>
      <c r="H17" s="50"/>
    </row>
    <row r="18" spans="1:8" x14ac:dyDescent="0.25">
      <c r="A18" s="354"/>
      <c r="B18" s="354"/>
      <c r="C18" s="359"/>
      <c r="D18" s="327"/>
      <c r="E18" s="358"/>
      <c r="F18" s="49"/>
      <c r="G18" s="50"/>
      <c r="H18" s="50"/>
    </row>
    <row r="19" spans="1:8" x14ac:dyDescent="0.25">
      <c r="A19" s="354"/>
      <c r="B19" s="354"/>
      <c r="C19" s="359"/>
      <c r="D19" s="327"/>
      <c r="E19" s="358"/>
      <c r="F19" s="49"/>
      <c r="G19" s="50"/>
      <c r="H19" s="50"/>
    </row>
    <row r="20" spans="1:8" x14ac:dyDescent="0.25">
      <c r="A20" s="354"/>
      <c r="B20" s="354"/>
      <c r="C20" s="359"/>
      <c r="D20" s="327"/>
      <c r="E20" s="358"/>
      <c r="F20" s="49"/>
      <c r="G20" s="50"/>
      <c r="H20" s="50"/>
    </row>
    <row r="21" spans="1:8" x14ac:dyDescent="0.25">
      <c r="A21" s="354"/>
      <c r="B21" s="354"/>
      <c r="C21" s="359"/>
      <c r="D21" s="327"/>
      <c r="E21" s="358"/>
      <c r="F21" s="49"/>
      <c r="G21" s="50"/>
      <c r="H21" s="50"/>
    </row>
    <row r="22" spans="1:8" x14ac:dyDescent="0.25">
      <c r="A22" s="354"/>
      <c r="B22" s="354"/>
      <c r="C22" s="359"/>
      <c r="D22" s="327"/>
      <c r="E22" s="358"/>
      <c r="F22" s="49"/>
      <c r="G22" s="50"/>
      <c r="H22" s="50"/>
    </row>
    <row r="23" spans="1:8" x14ac:dyDescent="0.25">
      <c r="A23" s="354"/>
      <c r="B23" s="354"/>
      <c r="C23" s="359"/>
      <c r="D23" s="327"/>
      <c r="E23" s="358"/>
      <c r="F23" s="49"/>
      <c r="G23" s="50"/>
      <c r="H23" s="50"/>
    </row>
    <row r="24" spans="1:8" x14ac:dyDescent="0.25">
      <c r="A24" s="355"/>
      <c r="B24" s="355"/>
      <c r="C24" s="360"/>
      <c r="D24" s="361"/>
      <c r="E24" s="362"/>
      <c r="F24" s="49"/>
      <c r="G24" s="50"/>
      <c r="H24" s="50"/>
    </row>
    <row r="25" spans="1:8" x14ac:dyDescent="0.25">
      <c r="A25" s="353" t="s">
        <v>348</v>
      </c>
      <c r="B25" s="353"/>
      <c r="C25" s="353" t="s">
        <v>350</v>
      </c>
      <c r="D25" s="322"/>
      <c r="E25" s="322"/>
      <c r="F25" s="51"/>
      <c r="G25" s="50"/>
      <c r="H25" s="50"/>
    </row>
    <row r="26" spans="1:8" x14ac:dyDescent="0.25">
      <c r="A26" s="353" t="s">
        <v>349</v>
      </c>
      <c r="B26" s="353"/>
      <c r="C26" s="353" t="s">
        <v>351</v>
      </c>
      <c r="D26" s="322"/>
      <c r="E26" s="322"/>
      <c r="F26" s="51"/>
      <c r="G26" s="50"/>
      <c r="H26" s="50"/>
    </row>
    <row r="27" spans="1:8" x14ac:dyDescent="0.25">
      <c r="A27" s="353" t="s">
        <v>621</v>
      </c>
      <c r="B27" s="353"/>
    </row>
  </sheetData>
  <mergeCells count="10">
    <mergeCell ref="A27:B27"/>
    <mergeCell ref="A25:B25"/>
    <mergeCell ref="A26:B26"/>
    <mergeCell ref="A1:H1"/>
    <mergeCell ref="A2:F2"/>
    <mergeCell ref="G2:H2"/>
    <mergeCell ref="A11:B24"/>
    <mergeCell ref="C25:E25"/>
    <mergeCell ref="C26:E26"/>
    <mergeCell ref="C11:E24"/>
  </mergeCells>
  <pageMargins left="0.7" right="0.7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H35"/>
  <sheetViews>
    <sheetView topLeftCell="A2" zoomScale="85" zoomScaleNormal="85" workbookViewId="0">
      <selection activeCell="A21" sqref="A21:F22"/>
    </sheetView>
  </sheetViews>
  <sheetFormatPr defaultRowHeight="15" x14ac:dyDescent="0.25"/>
  <cols>
    <col min="1" max="1" width="30.85546875" style="1" customWidth="1"/>
    <col min="2" max="2" width="20.42578125" style="1" customWidth="1"/>
    <col min="3" max="3" width="19.5703125" style="1" customWidth="1"/>
    <col min="4" max="4" width="22.42578125" style="1" customWidth="1"/>
    <col min="5" max="5" width="19.5703125" style="1" customWidth="1"/>
    <col min="6" max="6" width="13.28515625" style="1" customWidth="1"/>
    <col min="7" max="7" width="11.5703125" style="1" customWidth="1"/>
    <col min="8" max="8" width="11" style="1" customWidth="1"/>
    <col min="9" max="256" width="9.140625" style="1"/>
    <col min="257" max="257" width="25.5703125" style="1" customWidth="1"/>
    <col min="258" max="258" width="20.42578125" style="1" customWidth="1"/>
    <col min="259" max="259" width="19.5703125" style="1" customWidth="1"/>
    <col min="260" max="260" width="22.42578125" style="1" customWidth="1"/>
    <col min="261" max="261" width="19.5703125" style="1" customWidth="1"/>
    <col min="262" max="262" width="13.28515625" style="1" customWidth="1"/>
    <col min="263" max="263" width="11.5703125" style="1" customWidth="1"/>
    <col min="264" max="264" width="11" style="1" customWidth="1"/>
    <col min="265" max="512" width="9.140625" style="1"/>
    <col min="513" max="513" width="25.5703125" style="1" customWidth="1"/>
    <col min="514" max="514" width="20.42578125" style="1" customWidth="1"/>
    <col min="515" max="515" width="19.5703125" style="1" customWidth="1"/>
    <col min="516" max="516" width="22.42578125" style="1" customWidth="1"/>
    <col min="517" max="517" width="19.5703125" style="1" customWidth="1"/>
    <col min="518" max="518" width="13.28515625" style="1" customWidth="1"/>
    <col min="519" max="519" width="11.5703125" style="1" customWidth="1"/>
    <col min="520" max="520" width="11" style="1" customWidth="1"/>
    <col min="521" max="768" width="9.140625" style="1"/>
    <col min="769" max="769" width="25.5703125" style="1" customWidth="1"/>
    <col min="770" max="770" width="20.42578125" style="1" customWidth="1"/>
    <col min="771" max="771" width="19.5703125" style="1" customWidth="1"/>
    <col min="772" max="772" width="22.42578125" style="1" customWidth="1"/>
    <col min="773" max="773" width="19.5703125" style="1" customWidth="1"/>
    <col min="774" max="774" width="13.28515625" style="1" customWidth="1"/>
    <col min="775" max="775" width="11.5703125" style="1" customWidth="1"/>
    <col min="776" max="776" width="11" style="1" customWidth="1"/>
    <col min="777" max="1024" width="9.140625" style="1"/>
    <col min="1025" max="1025" width="25.5703125" style="1" customWidth="1"/>
    <col min="1026" max="1026" width="20.42578125" style="1" customWidth="1"/>
    <col min="1027" max="1027" width="19.5703125" style="1" customWidth="1"/>
    <col min="1028" max="1028" width="22.42578125" style="1" customWidth="1"/>
    <col min="1029" max="1029" width="19.5703125" style="1" customWidth="1"/>
    <col min="1030" max="1030" width="13.28515625" style="1" customWidth="1"/>
    <col min="1031" max="1031" width="11.5703125" style="1" customWidth="1"/>
    <col min="1032" max="1032" width="11" style="1" customWidth="1"/>
    <col min="1033" max="1280" width="9.140625" style="1"/>
    <col min="1281" max="1281" width="25.5703125" style="1" customWidth="1"/>
    <col min="1282" max="1282" width="20.42578125" style="1" customWidth="1"/>
    <col min="1283" max="1283" width="19.5703125" style="1" customWidth="1"/>
    <col min="1284" max="1284" width="22.42578125" style="1" customWidth="1"/>
    <col min="1285" max="1285" width="19.5703125" style="1" customWidth="1"/>
    <col min="1286" max="1286" width="13.28515625" style="1" customWidth="1"/>
    <col min="1287" max="1287" width="11.5703125" style="1" customWidth="1"/>
    <col min="1288" max="1288" width="11" style="1" customWidth="1"/>
    <col min="1289" max="1536" width="9.140625" style="1"/>
    <col min="1537" max="1537" width="25.5703125" style="1" customWidth="1"/>
    <col min="1538" max="1538" width="20.42578125" style="1" customWidth="1"/>
    <col min="1539" max="1539" width="19.5703125" style="1" customWidth="1"/>
    <col min="1540" max="1540" width="22.42578125" style="1" customWidth="1"/>
    <col min="1541" max="1541" width="19.5703125" style="1" customWidth="1"/>
    <col min="1542" max="1542" width="13.28515625" style="1" customWidth="1"/>
    <col min="1543" max="1543" width="11.5703125" style="1" customWidth="1"/>
    <col min="1544" max="1544" width="11" style="1" customWidth="1"/>
    <col min="1545" max="1792" width="9.140625" style="1"/>
    <col min="1793" max="1793" width="25.5703125" style="1" customWidth="1"/>
    <col min="1794" max="1794" width="20.42578125" style="1" customWidth="1"/>
    <col min="1795" max="1795" width="19.5703125" style="1" customWidth="1"/>
    <col min="1796" max="1796" width="22.42578125" style="1" customWidth="1"/>
    <col min="1797" max="1797" width="19.5703125" style="1" customWidth="1"/>
    <col min="1798" max="1798" width="13.28515625" style="1" customWidth="1"/>
    <col min="1799" max="1799" width="11.5703125" style="1" customWidth="1"/>
    <col min="1800" max="1800" width="11" style="1" customWidth="1"/>
    <col min="1801" max="2048" width="9.140625" style="1"/>
    <col min="2049" max="2049" width="25.5703125" style="1" customWidth="1"/>
    <col min="2050" max="2050" width="20.42578125" style="1" customWidth="1"/>
    <col min="2051" max="2051" width="19.5703125" style="1" customWidth="1"/>
    <col min="2052" max="2052" width="22.42578125" style="1" customWidth="1"/>
    <col min="2053" max="2053" width="19.5703125" style="1" customWidth="1"/>
    <col min="2054" max="2054" width="13.28515625" style="1" customWidth="1"/>
    <col min="2055" max="2055" width="11.5703125" style="1" customWidth="1"/>
    <col min="2056" max="2056" width="11" style="1" customWidth="1"/>
    <col min="2057" max="2304" width="9.140625" style="1"/>
    <col min="2305" max="2305" width="25.5703125" style="1" customWidth="1"/>
    <col min="2306" max="2306" width="20.42578125" style="1" customWidth="1"/>
    <col min="2307" max="2307" width="19.5703125" style="1" customWidth="1"/>
    <col min="2308" max="2308" width="22.42578125" style="1" customWidth="1"/>
    <col min="2309" max="2309" width="19.5703125" style="1" customWidth="1"/>
    <col min="2310" max="2310" width="13.28515625" style="1" customWidth="1"/>
    <col min="2311" max="2311" width="11.5703125" style="1" customWidth="1"/>
    <col min="2312" max="2312" width="11" style="1" customWidth="1"/>
    <col min="2313" max="2560" width="9.140625" style="1"/>
    <col min="2561" max="2561" width="25.5703125" style="1" customWidth="1"/>
    <col min="2562" max="2562" width="20.42578125" style="1" customWidth="1"/>
    <col min="2563" max="2563" width="19.5703125" style="1" customWidth="1"/>
    <col min="2564" max="2564" width="22.42578125" style="1" customWidth="1"/>
    <col min="2565" max="2565" width="19.5703125" style="1" customWidth="1"/>
    <col min="2566" max="2566" width="13.28515625" style="1" customWidth="1"/>
    <col min="2567" max="2567" width="11.5703125" style="1" customWidth="1"/>
    <col min="2568" max="2568" width="11" style="1" customWidth="1"/>
    <col min="2569" max="2816" width="9.140625" style="1"/>
    <col min="2817" max="2817" width="25.5703125" style="1" customWidth="1"/>
    <col min="2818" max="2818" width="20.42578125" style="1" customWidth="1"/>
    <col min="2819" max="2819" width="19.5703125" style="1" customWidth="1"/>
    <col min="2820" max="2820" width="22.42578125" style="1" customWidth="1"/>
    <col min="2821" max="2821" width="19.5703125" style="1" customWidth="1"/>
    <col min="2822" max="2822" width="13.28515625" style="1" customWidth="1"/>
    <col min="2823" max="2823" width="11.5703125" style="1" customWidth="1"/>
    <col min="2824" max="2824" width="11" style="1" customWidth="1"/>
    <col min="2825" max="3072" width="9.140625" style="1"/>
    <col min="3073" max="3073" width="25.5703125" style="1" customWidth="1"/>
    <col min="3074" max="3074" width="20.42578125" style="1" customWidth="1"/>
    <col min="3075" max="3075" width="19.5703125" style="1" customWidth="1"/>
    <col min="3076" max="3076" width="22.42578125" style="1" customWidth="1"/>
    <col min="3077" max="3077" width="19.5703125" style="1" customWidth="1"/>
    <col min="3078" max="3078" width="13.28515625" style="1" customWidth="1"/>
    <col min="3079" max="3079" width="11.5703125" style="1" customWidth="1"/>
    <col min="3080" max="3080" width="11" style="1" customWidth="1"/>
    <col min="3081" max="3328" width="9.140625" style="1"/>
    <col min="3329" max="3329" width="25.5703125" style="1" customWidth="1"/>
    <col min="3330" max="3330" width="20.42578125" style="1" customWidth="1"/>
    <col min="3331" max="3331" width="19.5703125" style="1" customWidth="1"/>
    <col min="3332" max="3332" width="22.42578125" style="1" customWidth="1"/>
    <col min="3333" max="3333" width="19.5703125" style="1" customWidth="1"/>
    <col min="3334" max="3334" width="13.28515625" style="1" customWidth="1"/>
    <col min="3335" max="3335" width="11.5703125" style="1" customWidth="1"/>
    <col min="3336" max="3336" width="11" style="1" customWidth="1"/>
    <col min="3337" max="3584" width="9.140625" style="1"/>
    <col min="3585" max="3585" width="25.5703125" style="1" customWidth="1"/>
    <col min="3586" max="3586" width="20.42578125" style="1" customWidth="1"/>
    <col min="3587" max="3587" width="19.5703125" style="1" customWidth="1"/>
    <col min="3588" max="3588" width="22.42578125" style="1" customWidth="1"/>
    <col min="3589" max="3589" width="19.5703125" style="1" customWidth="1"/>
    <col min="3590" max="3590" width="13.28515625" style="1" customWidth="1"/>
    <col min="3591" max="3591" width="11.5703125" style="1" customWidth="1"/>
    <col min="3592" max="3592" width="11" style="1" customWidth="1"/>
    <col min="3593" max="3840" width="9.140625" style="1"/>
    <col min="3841" max="3841" width="25.5703125" style="1" customWidth="1"/>
    <col min="3842" max="3842" width="20.42578125" style="1" customWidth="1"/>
    <col min="3843" max="3843" width="19.5703125" style="1" customWidth="1"/>
    <col min="3844" max="3844" width="22.42578125" style="1" customWidth="1"/>
    <col min="3845" max="3845" width="19.5703125" style="1" customWidth="1"/>
    <col min="3846" max="3846" width="13.28515625" style="1" customWidth="1"/>
    <col min="3847" max="3847" width="11.5703125" style="1" customWidth="1"/>
    <col min="3848" max="3848" width="11" style="1" customWidth="1"/>
    <col min="3849" max="4096" width="9.140625" style="1"/>
    <col min="4097" max="4097" width="25.5703125" style="1" customWidth="1"/>
    <col min="4098" max="4098" width="20.42578125" style="1" customWidth="1"/>
    <col min="4099" max="4099" width="19.5703125" style="1" customWidth="1"/>
    <col min="4100" max="4100" width="22.42578125" style="1" customWidth="1"/>
    <col min="4101" max="4101" width="19.5703125" style="1" customWidth="1"/>
    <col min="4102" max="4102" width="13.28515625" style="1" customWidth="1"/>
    <col min="4103" max="4103" width="11.5703125" style="1" customWidth="1"/>
    <col min="4104" max="4104" width="11" style="1" customWidth="1"/>
    <col min="4105" max="4352" width="9.140625" style="1"/>
    <col min="4353" max="4353" width="25.5703125" style="1" customWidth="1"/>
    <col min="4354" max="4354" width="20.42578125" style="1" customWidth="1"/>
    <col min="4355" max="4355" width="19.5703125" style="1" customWidth="1"/>
    <col min="4356" max="4356" width="22.42578125" style="1" customWidth="1"/>
    <col min="4357" max="4357" width="19.5703125" style="1" customWidth="1"/>
    <col min="4358" max="4358" width="13.28515625" style="1" customWidth="1"/>
    <col min="4359" max="4359" width="11.5703125" style="1" customWidth="1"/>
    <col min="4360" max="4360" width="11" style="1" customWidth="1"/>
    <col min="4361" max="4608" width="9.140625" style="1"/>
    <col min="4609" max="4609" width="25.5703125" style="1" customWidth="1"/>
    <col min="4610" max="4610" width="20.42578125" style="1" customWidth="1"/>
    <col min="4611" max="4611" width="19.5703125" style="1" customWidth="1"/>
    <col min="4612" max="4612" width="22.42578125" style="1" customWidth="1"/>
    <col min="4613" max="4613" width="19.5703125" style="1" customWidth="1"/>
    <col min="4614" max="4614" width="13.28515625" style="1" customWidth="1"/>
    <col min="4615" max="4615" width="11.5703125" style="1" customWidth="1"/>
    <col min="4616" max="4616" width="11" style="1" customWidth="1"/>
    <col min="4617" max="4864" width="9.140625" style="1"/>
    <col min="4865" max="4865" width="25.5703125" style="1" customWidth="1"/>
    <col min="4866" max="4866" width="20.42578125" style="1" customWidth="1"/>
    <col min="4867" max="4867" width="19.5703125" style="1" customWidth="1"/>
    <col min="4868" max="4868" width="22.42578125" style="1" customWidth="1"/>
    <col min="4869" max="4869" width="19.5703125" style="1" customWidth="1"/>
    <col min="4870" max="4870" width="13.28515625" style="1" customWidth="1"/>
    <col min="4871" max="4871" width="11.5703125" style="1" customWidth="1"/>
    <col min="4872" max="4872" width="11" style="1" customWidth="1"/>
    <col min="4873" max="5120" width="9.140625" style="1"/>
    <col min="5121" max="5121" width="25.5703125" style="1" customWidth="1"/>
    <col min="5122" max="5122" width="20.42578125" style="1" customWidth="1"/>
    <col min="5123" max="5123" width="19.5703125" style="1" customWidth="1"/>
    <col min="5124" max="5124" width="22.42578125" style="1" customWidth="1"/>
    <col min="5125" max="5125" width="19.5703125" style="1" customWidth="1"/>
    <col min="5126" max="5126" width="13.28515625" style="1" customWidth="1"/>
    <col min="5127" max="5127" width="11.5703125" style="1" customWidth="1"/>
    <col min="5128" max="5128" width="11" style="1" customWidth="1"/>
    <col min="5129" max="5376" width="9.140625" style="1"/>
    <col min="5377" max="5377" width="25.5703125" style="1" customWidth="1"/>
    <col min="5378" max="5378" width="20.42578125" style="1" customWidth="1"/>
    <col min="5379" max="5379" width="19.5703125" style="1" customWidth="1"/>
    <col min="5380" max="5380" width="22.42578125" style="1" customWidth="1"/>
    <col min="5381" max="5381" width="19.5703125" style="1" customWidth="1"/>
    <col min="5382" max="5382" width="13.28515625" style="1" customWidth="1"/>
    <col min="5383" max="5383" width="11.5703125" style="1" customWidth="1"/>
    <col min="5384" max="5384" width="11" style="1" customWidth="1"/>
    <col min="5385" max="5632" width="9.140625" style="1"/>
    <col min="5633" max="5633" width="25.5703125" style="1" customWidth="1"/>
    <col min="5634" max="5634" width="20.42578125" style="1" customWidth="1"/>
    <col min="5635" max="5635" width="19.5703125" style="1" customWidth="1"/>
    <col min="5636" max="5636" width="22.42578125" style="1" customWidth="1"/>
    <col min="5637" max="5637" width="19.5703125" style="1" customWidth="1"/>
    <col min="5638" max="5638" width="13.28515625" style="1" customWidth="1"/>
    <col min="5639" max="5639" width="11.5703125" style="1" customWidth="1"/>
    <col min="5640" max="5640" width="11" style="1" customWidth="1"/>
    <col min="5641" max="5888" width="9.140625" style="1"/>
    <col min="5889" max="5889" width="25.5703125" style="1" customWidth="1"/>
    <col min="5890" max="5890" width="20.42578125" style="1" customWidth="1"/>
    <col min="5891" max="5891" width="19.5703125" style="1" customWidth="1"/>
    <col min="5892" max="5892" width="22.42578125" style="1" customWidth="1"/>
    <col min="5893" max="5893" width="19.5703125" style="1" customWidth="1"/>
    <col min="5894" max="5894" width="13.28515625" style="1" customWidth="1"/>
    <col min="5895" max="5895" width="11.5703125" style="1" customWidth="1"/>
    <col min="5896" max="5896" width="11" style="1" customWidth="1"/>
    <col min="5897" max="6144" width="9.140625" style="1"/>
    <col min="6145" max="6145" width="25.5703125" style="1" customWidth="1"/>
    <col min="6146" max="6146" width="20.42578125" style="1" customWidth="1"/>
    <col min="6147" max="6147" width="19.5703125" style="1" customWidth="1"/>
    <col min="6148" max="6148" width="22.42578125" style="1" customWidth="1"/>
    <col min="6149" max="6149" width="19.5703125" style="1" customWidth="1"/>
    <col min="6150" max="6150" width="13.28515625" style="1" customWidth="1"/>
    <col min="6151" max="6151" width="11.5703125" style="1" customWidth="1"/>
    <col min="6152" max="6152" width="11" style="1" customWidth="1"/>
    <col min="6153" max="6400" width="9.140625" style="1"/>
    <col min="6401" max="6401" width="25.5703125" style="1" customWidth="1"/>
    <col min="6402" max="6402" width="20.42578125" style="1" customWidth="1"/>
    <col min="6403" max="6403" width="19.5703125" style="1" customWidth="1"/>
    <col min="6404" max="6404" width="22.42578125" style="1" customWidth="1"/>
    <col min="6405" max="6405" width="19.5703125" style="1" customWidth="1"/>
    <col min="6406" max="6406" width="13.28515625" style="1" customWidth="1"/>
    <col min="6407" max="6407" width="11.5703125" style="1" customWidth="1"/>
    <col min="6408" max="6408" width="11" style="1" customWidth="1"/>
    <col min="6409" max="6656" width="9.140625" style="1"/>
    <col min="6657" max="6657" width="25.5703125" style="1" customWidth="1"/>
    <col min="6658" max="6658" width="20.42578125" style="1" customWidth="1"/>
    <col min="6659" max="6659" width="19.5703125" style="1" customWidth="1"/>
    <col min="6660" max="6660" width="22.42578125" style="1" customWidth="1"/>
    <col min="6661" max="6661" width="19.5703125" style="1" customWidth="1"/>
    <col min="6662" max="6662" width="13.28515625" style="1" customWidth="1"/>
    <col min="6663" max="6663" width="11.5703125" style="1" customWidth="1"/>
    <col min="6664" max="6664" width="11" style="1" customWidth="1"/>
    <col min="6665" max="6912" width="9.140625" style="1"/>
    <col min="6913" max="6913" width="25.5703125" style="1" customWidth="1"/>
    <col min="6914" max="6914" width="20.42578125" style="1" customWidth="1"/>
    <col min="6915" max="6915" width="19.5703125" style="1" customWidth="1"/>
    <col min="6916" max="6916" width="22.42578125" style="1" customWidth="1"/>
    <col min="6917" max="6917" width="19.5703125" style="1" customWidth="1"/>
    <col min="6918" max="6918" width="13.28515625" style="1" customWidth="1"/>
    <col min="6919" max="6919" width="11.5703125" style="1" customWidth="1"/>
    <col min="6920" max="6920" width="11" style="1" customWidth="1"/>
    <col min="6921" max="7168" width="9.140625" style="1"/>
    <col min="7169" max="7169" width="25.5703125" style="1" customWidth="1"/>
    <col min="7170" max="7170" width="20.42578125" style="1" customWidth="1"/>
    <col min="7171" max="7171" width="19.5703125" style="1" customWidth="1"/>
    <col min="7172" max="7172" width="22.42578125" style="1" customWidth="1"/>
    <col min="7173" max="7173" width="19.5703125" style="1" customWidth="1"/>
    <col min="7174" max="7174" width="13.28515625" style="1" customWidth="1"/>
    <col min="7175" max="7175" width="11.5703125" style="1" customWidth="1"/>
    <col min="7176" max="7176" width="11" style="1" customWidth="1"/>
    <col min="7177" max="7424" width="9.140625" style="1"/>
    <col min="7425" max="7425" width="25.5703125" style="1" customWidth="1"/>
    <col min="7426" max="7426" width="20.42578125" style="1" customWidth="1"/>
    <col min="7427" max="7427" width="19.5703125" style="1" customWidth="1"/>
    <col min="7428" max="7428" width="22.42578125" style="1" customWidth="1"/>
    <col min="7429" max="7429" width="19.5703125" style="1" customWidth="1"/>
    <col min="7430" max="7430" width="13.28515625" style="1" customWidth="1"/>
    <col min="7431" max="7431" width="11.5703125" style="1" customWidth="1"/>
    <col min="7432" max="7432" width="11" style="1" customWidth="1"/>
    <col min="7433" max="7680" width="9.140625" style="1"/>
    <col min="7681" max="7681" width="25.5703125" style="1" customWidth="1"/>
    <col min="7682" max="7682" width="20.42578125" style="1" customWidth="1"/>
    <col min="7683" max="7683" width="19.5703125" style="1" customWidth="1"/>
    <col min="7684" max="7684" width="22.42578125" style="1" customWidth="1"/>
    <col min="7685" max="7685" width="19.5703125" style="1" customWidth="1"/>
    <col min="7686" max="7686" width="13.28515625" style="1" customWidth="1"/>
    <col min="7687" max="7687" width="11.5703125" style="1" customWidth="1"/>
    <col min="7688" max="7688" width="11" style="1" customWidth="1"/>
    <col min="7689" max="7936" width="9.140625" style="1"/>
    <col min="7937" max="7937" width="25.5703125" style="1" customWidth="1"/>
    <col min="7938" max="7938" width="20.42578125" style="1" customWidth="1"/>
    <col min="7939" max="7939" width="19.5703125" style="1" customWidth="1"/>
    <col min="7940" max="7940" width="22.42578125" style="1" customWidth="1"/>
    <col min="7941" max="7941" width="19.5703125" style="1" customWidth="1"/>
    <col min="7942" max="7942" width="13.28515625" style="1" customWidth="1"/>
    <col min="7943" max="7943" width="11.5703125" style="1" customWidth="1"/>
    <col min="7944" max="7944" width="11" style="1" customWidth="1"/>
    <col min="7945" max="8192" width="9.140625" style="1"/>
    <col min="8193" max="8193" width="25.5703125" style="1" customWidth="1"/>
    <col min="8194" max="8194" width="20.42578125" style="1" customWidth="1"/>
    <col min="8195" max="8195" width="19.5703125" style="1" customWidth="1"/>
    <col min="8196" max="8196" width="22.42578125" style="1" customWidth="1"/>
    <col min="8197" max="8197" width="19.5703125" style="1" customWidth="1"/>
    <col min="8198" max="8198" width="13.28515625" style="1" customWidth="1"/>
    <col min="8199" max="8199" width="11.5703125" style="1" customWidth="1"/>
    <col min="8200" max="8200" width="11" style="1" customWidth="1"/>
    <col min="8201" max="8448" width="9.140625" style="1"/>
    <col min="8449" max="8449" width="25.5703125" style="1" customWidth="1"/>
    <col min="8450" max="8450" width="20.42578125" style="1" customWidth="1"/>
    <col min="8451" max="8451" width="19.5703125" style="1" customWidth="1"/>
    <col min="8452" max="8452" width="22.42578125" style="1" customWidth="1"/>
    <col min="8453" max="8453" width="19.5703125" style="1" customWidth="1"/>
    <col min="8454" max="8454" width="13.28515625" style="1" customWidth="1"/>
    <col min="8455" max="8455" width="11.5703125" style="1" customWidth="1"/>
    <col min="8456" max="8456" width="11" style="1" customWidth="1"/>
    <col min="8457" max="8704" width="9.140625" style="1"/>
    <col min="8705" max="8705" width="25.5703125" style="1" customWidth="1"/>
    <col min="8706" max="8706" width="20.42578125" style="1" customWidth="1"/>
    <col min="8707" max="8707" width="19.5703125" style="1" customWidth="1"/>
    <col min="8708" max="8708" width="22.42578125" style="1" customWidth="1"/>
    <col min="8709" max="8709" width="19.5703125" style="1" customWidth="1"/>
    <col min="8710" max="8710" width="13.28515625" style="1" customWidth="1"/>
    <col min="8711" max="8711" width="11.5703125" style="1" customWidth="1"/>
    <col min="8712" max="8712" width="11" style="1" customWidth="1"/>
    <col min="8713" max="8960" width="9.140625" style="1"/>
    <col min="8961" max="8961" width="25.5703125" style="1" customWidth="1"/>
    <col min="8962" max="8962" width="20.42578125" style="1" customWidth="1"/>
    <col min="8963" max="8963" width="19.5703125" style="1" customWidth="1"/>
    <col min="8964" max="8964" width="22.42578125" style="1" customWidth="1"/>
    <col min="8965" max="8965" width="19.5703125" style="1" customWidth="1"/>
    <col min="8966" max="8966" width="13.28515625" style="1" customWidth="1"/>
    <col min="8967" max="8967" width="11.5703125" style="1" customWidth="1"/>
    <col min="8968" max="8968" width="11" style="1" customWidth="1"/>
    <col min="8969" max="9216" width="9.140625" style="1"/>
    <col min="9217" max="9217" width="25.5703125" style="1" customWidth="1"/>
    <col min="9218" max="9218" width="20.42578125" style="1" customWidth="1"/>
    <col min="9219" max="9219" width="19.5703125" style="1" customWidth="1"/>
    <col min="9220" max="9220" width="22.42578125" style="1" customWidth="1"/>
    <col min="9221" max="9221" width="19.5703125" style="1" customWidth="1"/>
    <col min="9222" max="9222" width="13.28515625" style="1" customWidth="1"/>
    <col min="9223" max="9223" width="11.5703125" style="1" customWidth="1"/>
    <col min="9224" max="9224" width="11" style="1" customWidth="1"/>
    <col min="9225" max="9472" width="9.140625" style="1"/>
    <col min="9473" max="9473" width="25.5703125" style="1" customWidth="1"/>
    <col min="9474" max="9474" width="20.42578125" style="1" customWidth="1"/>
    <col min="9475" max="9475" width="19.5703125" style="1" customWidth="1"/>
    <col min="9476" max="9476" width="22.42578125" style="1" customWidth="1"/>
    <col min="9477" max="9477" width="19.5703125" style="1" customWidth="1"/>
    <col min="9478" max="9478" width="13.28515625" style="1" customWidth="1"/>
    <col min="9479" max="9479" width="11.5703125" style="1" customWidth="1"/>
    <col min="9480" max="9480" width="11" style="1" customWidth="1"/>
    <col min="9481" max="9728" width="9.140625" style="1"/>
    <col min="9729" max="9729" width="25.5703125" style="1" customWidth="1"/>
    <col min="9730" max="9730" width="20.42578125" style="1" customWidth="1"/>
    <col min="9731" max="9731" width="19.5703125" style="1" customWidth="1"/>
    <col min="9732" max="9732" width="22.42578125" style="1" customWidth="1"/>
    <col min="9733" max="9733" width="19.5703125" style="1" customWidth="1"/>
    <col min="9734" max="9734" width="13.28515625" style="1" customWidth="1"/>
    <col min="9735" max="9735" width="11.5703125" style="1" customWidth="1"/>
    <col min="9736" max="9736" width="11" style="1" customWidth="1"/>
    <col min="9737" max="9984" width="9.140625" style="1"/>
    <col min="9985" max="9985" width="25.5703125" style="1" customWidth="1"/>
    <col min="9986" max="9986" width="20.42578125" style="1" customWidth="1"/>
    <col min="9987" max="9987" width="19.5703125" style="1" customWidth="1"/>
    <col min="9988" max="9988" width="22.42578125" style="1" customWidth="1"/>
    <col min="9989" max="9989" width="19.5703125" style="1" customWidth="1"/>
    <col min="9990" max="9990" width="13.28515625" style="1" customWidth="1"/>
    <col min="9991" max="9991" width="11.5703125" style="1" customWidth="1"/>
    <col min="9992" max="9992" width="11" style="1" customWidth="1"/>
    <col min="9993" max="10240" width="9.140625" style="1"/>
    <col min="10241" max="10241" width="25.5703125" style="1" customWidth="1"/>
    <col min="10242" max="10242" width="20.42578125" style="1" customWidth="1"/>
    <col min="10243" max="10243" width="19.5703125" style="1" customWidth="1"/>
    <col min="10244" max="10244" width="22.42578125" style="1" customWidth="1"/>
    <col min="10245" max="10245" width="19.5703125" style="1" customWidth="1"/>
    <col min="10246" max="10246" width="13.28515625" style="1" customWidth="1"/>
    <col min="10247" max="10247" width="11.5703125" style="1" customWidth="1"/>
    <col min="10248" max="10248" width="11" style="1" customWidth="1"/>
    <col min="10249" max="10496" width="9.140625" style="1"/>
    <col min="10497" max="10497" width="25.5703125" style="1" customWidth="1"/>
    <col min="10498" max="10498" width="20.42578125" style="1" customWidth="1"/>
    <col min="10499" max="10499" width="19.5703125" style="1" customWidth="1"/>
    <col min="10500" max="10500" width="22.42578125" style="1" customWidth="1"/>
    <col min="10501" max="10501" width="19.5703125" style="1" customWidth="1"/>
    <col min="10502" max="10502" width="13.28515625" style="1" customWidth="1"/>
    <col min="10503" max="10503" width="11.5703125" style="1" customWidth="1"/>
    <col min="10504" max="10504" width="11" style="1" customWidth="1"/>
    <col min="10505" max="10752" width="9.140625" style="1"/>
    <col min="10753" max="10753" width="25.5703125" style="1" customWidth="1"/>
    <col min="10754" max="10754" width="20.42578125" style="1" customWidth="1"/>
    <col min="10755" max="10755" width="19.5703125" style="1" customWidth="1"/>
    <col min="10756" max="10756" width="22.42578125" style="1" customWidth="1"/>
    <col min="10757" max="10757" width="19.5703125" style="1" customWidth="1"/>
    <col min="10758" max="10758" width="13.28515625" style="1" customWidth="1"/>
    <col min="10759" max="10759" width="11.5703125" style="1" customWidth="1"/>
    <col min="10760" max="10760" width="11" style="1" customWidth="1"/>
    <col min="10761" max="11008" width="9.140625" style="1"/>
    <col min="11009" max="11009" width="25.5703125" style="1" customWidth="1"/>
    <col min="11010" max="11010" width="20.42578125" style="1" customWidth="1"/>
    <col min="11011" max="11011" width="19.5703125" style="1" customWidth="1"/>
    <col min="11012" max="11012" width="22.42578125" style="1" customWidth="1"/>
    <col min="11013" max="11013" width="19.5703125" style="1" customWidth="1"/>
    <col min="11014" max="11014" width="13.28515625" style="1" customWidth="1"/>
    <col min="11015" max="11015" width="11.5703125" style="1" customWidth="1"/>
    <col min="11016" max="11016" width="11" style="1" customWidth="1"/>
    <col min="11017" max="11264" width="9.140625" style="1"/>
    <col min="11265" max="11265" width="25.5703125" style="1" customWidth="1"/>
    <col min="11266" max="11266" width="20.42578125" style="1" customWidth="1"/>
    <col min="11267" max="11267" width="19.5703125" style="1" customWidth="1"/>
    <col min="11268" max="11268" width="22.42578125" style="1" customWidth="1"/>
    <col min="11269" max="11269" width="19.5703125" style="1" customWidth="1"/>
    <col min="11270" max="11270" width="13.28515625" style="1" customWidth="1"/>
    <col min="11271" max="11271" width="11.5703125" style="1" customWidth="1"/>
    <col min="11272" max="11272" width="11" style="1" customWidth="1"/>
    <col min="11273" max="11520" width="9.140625" style="1"/>
    <col min="11521" max="11521" width="25.5703125" style="1" customWidth="1"/>
    <col min="11522" max="11522" width="20.42578125" style="1" customWidth="1"/>
    <col min="11523" max="11523" width="19.5703125" style="1" customWidth="1"/>
    <col min="11524" max="11524" width="22.42578125" style="1" customWidth="1"/>
    <col min="11525" max="11525" width="19.5703125" style="1" customWidth="1"/>
    <col min="11526" max="11526" width="13.28515625" style="1" customWidth="1"/>
    <col min="11527" max="11527" width="11.5703125" style="1" customWidth="1"/>
    <col min="11528" max="11528" width="11" style="1" customWidth="1"/>
    <col min="11529" max="11776" width="9.140625" style="1"/>
    <col min="11777" max="11777" width="25.5703125" style="1" customWidth="1"/>
    <col min="11778" max="11778" width="20.42578125" style="1" customWidth="1"/>
    <col min="11779" max="11779" width="19.5703125" style="1" customWidth="1"/>
    <col min="11780" max="11780" width="22.42578125" style="1" customWidth="1"/>
    <col min="11781" max="11781" width="19.5703125" style="1" customWidth="1"/>
    <col min="11782" max="11782" width="13.28515625" style="1" customWidth="1"/>
    <col min="11783" max="11783" width="11.5703125" style="1" customWidth="1"/>
    <col min="11784" max="11784" width="11" style="1" customWidth="1"/>
    <col min="11785" max="12032" width="9.140625" style="1"/>
    <col min="12033" max="12033" width="25.5703125" style="1" customWidth="1"/>
    <col min="12034" max="12034" width="20.42578125" style="1" customWidth="1"/>
    <col min="12035" max="12035" width="19.5703125" style="1" customWidth="1"/>
    <col min="12036" max="12036" width="22.42578125" style="1" customWidth="1"/>
    <col min="12037" max="12037" width="19.5703125" style="1" customWidth="1"/>
    <col min="12038" max="12038" width="13.28515625" style="1" customWidth="1"/>
    <col min="12039" max="12039" width="11.5703125" style="1" customWidth="1"/>
    <col min="12040" max="12040" width="11" style="1" customWidth="1"/>
    <col min="12041" max="12288" width="9.140625" style="1"/>
    <col min="12289" max="12289" width="25.5703125" style="1" customWidth="1"/>
    <col min="12290" max="12290" width="20.42578125" style="1" customWidth="1"/>
    <col min="12291" max="12291" width="19.5703125" style="1" customWidth="1"/>
    <col min="12292" max="12292" width="22.42578125" style="1" customWidth="1"/>
    <col min="12293" max="12293" width="19.5703125" style="1" customWidth="1"/>
    <col min="12294" max="12294" width="13.28515625" style="1" customWidth="1"/>
    <col min="12295" max="12295" width="11.5703125" style="1" customWidth="1"/>
    <col min="12296" max="12296" width="11" style="1" customWidth="1"/>
    <col min="12297" max="12544" width="9.140625" style="1"/>
    <col min="12545" max="12545" width="25.5703125" style="1" customWidth="1"/>
    <col min="12546" max="12546" width="20.42578125" style="1" customWidth="1"/>
    <col min="12547" max="12547" width="19.5703125" style="1" customWidth="1"/>
    <col min="12548" max="12548" width="22.42578125" style="1" customWidth="1"/>
    <col min="12549" max="12549" width="19.5703125" style="1" customWidth="1"/>
    <col min="12550" max="12550" width="13.28515625" style="1" customWidth="1"/>
    <col min="12551" max="12551" width="11.5703125" style="1" customWidth="1"/>
    <col min="12552" max="12552" width="11" style="1" customWidth="1"/>
    <col min="12553" max="12800" width="9.140625" style="1"/>
    <col min="12801" max="12801" width="25.5703125" style="1" customWidth="1"/>
    <col min="12802" max="12802" width="20.42578125" style="1" customWidth="1"/>
    <col min="12803" max="12803" width="19.5703125" style="1" customWidth="1"/>
    <col min="12804" max="12804" width="22.42578125" style="1" customWidth="1"/>
    <col min="12805" max="12805" width="19.5703125" style="1" customWidth="1"/>
    <col min="12806" max="12806" width="13.28515625" style="1" customWidth="1"/>
    <col min="12807" max="12807" width="11.5703125" style="1" customWidth="1"/>
    <col min="12808" max="12808" width="11" style="1" customWidth="1"/>
    <col min="12809" max="13056" width="9.140625" style="1"/>
    <col min="13057" max="13057" width="25.5703125" style="1" customWidth="1"/>
    <col min="13058" max="13058" width="20.42578125" style="1" customWidth="1"/>
    <col min="13059" max="13059" width="19.5703125" style="1" customWidth="1"/>
    <col min="13060" max="13060" width="22.42578125" style="1" customWidth="1"/>
    <col min="13061" max="13061" width="19.5703125" style="1" customWidth="1"/>
    <col min="13062" max="13062" width="13.28515625" style="1" customWidth="1"/>
    <col min="13063" max="13063" width="11.5703125" style="1" customWidth="1"/>
    <col min="13064" max="13064" width="11" style="1" customWidth="1"/>
    <col min="13065" max="13312" width="9.140625" style="1"/>
    <col min="13313" max="13313" width="25.5703125" style="1" customWidth="1"/>
    <col min="13314" max="13314" width="20.42578125" style="1" customWidth="1"/>
    <col min="13315" max="13315" width="19.5703125" style="1" customWidth="1"/>
    <col min="13316" max="13316" width="22.42578125" style="1" customWidth="1"/>
    <col min="13317" max="13317" width="19.5703125" style="1" customWidth="1"/>
    <col min="13318" max="13318" width="13.28515625" style="1" customWidth="1"/>
    <col min="13319" max="13319" width="11.5703125" style="1" customWidth="1"/>
    <col min="13320" max="13320" width="11" style="1" customWidth="1"/>
    <col min="13321" max="13568" width="9.140625" style="1"/>
    <col min="13569" max="13569" width="25.5703125" style="1" customWidth="1"/>
    <col min="13570" max="13570" width="20.42578125" style="1" customWidth="1"/>
    <col min="13571" max="13571" width="19.5703125" style="1" customWidth="1"/>
    <col min="13572" max="13572" width="22.42578125" style="1" customWidth="1"/>
    <col min="13573" max="13573" width="19.5703125" style="1" customWidth="1"/>
    <col min="13574" max="13574" width="13.28515625" style="1" customWidth="1"/>
    <col min="13575" max="13575" width="11.5703125" style="1" customWidth="1"/>
    <col min="13576" max="13576" width="11" style="1" customWidth="1"/>
    <col min="13577" max="13824" width="9.140625" style="1"/>
    <col min="13825" max="13825" width="25.5703125" style="1" customWidth="1"/>
    <col min="13826" max="13826" width="20.42578125" style="1" customWidth="1"/>
    <col min="13827" max="13827" width="19.5703125" style="1" customWidth="1"/>
    <col min="13828" max="13828" width="22.42578125" style="1" customWidth="1"/>
    <col min="13829" max="13829" width="19.5703125" style="1" customWidth="1"/>
    <col min="13830" max="13830" width="13.28515625" style="1" customWidth="1"/>
    <col min="13831" max="13831" width="11.5703125" style="1" customWidth="1"/>
    <col min="13832" max="13832" width="11" style="1" customWidth="1"/>
    <col min="13833" max="14080" width="9.140625" style="1"/>
    <col min="14081" max="14081" width="25.5703125" style="1" customWidth="1"/>
    <col min="14082" max="14082" width="20.42578125" style="1" customWidth="1"/>
    <col min="14083" max="14083" width="19.5703125" style="1" customWidth="1"/>
    <col min="14084" max="14084" width="22.42578125" style="1" customWidth="1"/>
    <col min="14085" max="14085" width="19.5703125" style="1" customWidth="1"/>
    <col min="14086" max="14086" width="13.28515625" style="1" customWidth="1"/>
    <col min="14087" max="14087" width="11.5703125" style="1" customWidth="1"/>
    <col min="14088" max="14088" width="11" style="1" customWidth="1"/>
    <col min="14089" max="14336" width="9.140625" style="1"/>
    <col min="14337" max="14337" width="25.5703125" style="1" customWidth="1"/>
    <col min="14338" max="14338" width="20.42578125" style="1" customWidth="1"/>
    <col min="14339" max="14339" width="19.5703125" style="1" customWidth="1"/>
    <col min="14340" max="14340" width="22.42578125" style="1" customWidth="1"/>
    <col min="14341" max="14341" width="19.5703125" style="1" customWidth="1"/>
    <col min="14342" max="14342" width="13.28515625" style="1" customWidth="1"/>
    <col min="14343" max="14343" width="11.5703125" style="1" customWidth="1"/>
    <col min="14344" max="14344" width="11" style="1" customWidth="1"/>
    <col min="14345" max="14592" width="9.140625" style="1"/>
    <col min="14593" max="14593" width="25.5703125" style="1" customWidth="1"/>
    <col min="14594" max="14594" width="20.42578125" style="1" customWidth="1"/>
    <col min="14595" max="14595" width="19.5703125" style="1" customWidth="1"/>
    <col min="14596" max="14596" width="22.42578125" style="1" customWidth="1"/>
    <col min="14597" max="14597" width="19.5703125" style="1" customWidth="1"/>
    <col min="14598" max="14598" width="13.28515625" style="1" customWidth="1"/>
    <col min="14599" max="14599" width="11.5703125" style="1" customWidth="1"/>
    <col min="14600" max="14600" width="11" style="1" customWidth="1"/>
    <col min="14601" max="14848" width="9.140625" style="1"/>
    <col min="14849" max="14849" width="25.5703125" style="1" customWidth="1"/>
    <col min="14850" max="14850" width="20.42578125" style="1" customWidth="1"/>
    <col min="14851" max="14851" width="19.5703125" style="1" customWidth="1"/>
    <col min="14852" max="14852" width="22.42578125" style="1" customWidth="1"/>
    <col min="14853" max="14853" width="19.5703125" style="1" customWidth="1"/>
    <col min="14854" max="14854" width="13.28515625" style="1" customWidth="1"/>
    <col min="14855" max="14855" width="11.5703125" style="1" customWidth="1"/>
    <col min="14856" max="14856" width="11" style="1" customWidth="1"/>
    <col min="14857" max="15104" width="9.140625" style="1"/>
    <col min="15105" max="15105" width="25.5703125" style="1" customWidth="1"/>
    <col min="15106" max="15106" width="20.42578125" style="1" customWidth="1"/>
    <col min="15107" max="15107" width="19.5703125" style="1" customWidth="1"/>
    <col min="15108" max="15108" width="22.42578125" style="1" customWidth="1"/>
    <col min="15109" max="15109" width="19.5703125" style="1" customWidth="1"/>
    <col min="15110" max="15110" width="13.28515625" style="1" customWidth="1"/>
    <col min="15111" max="15111" width="11.5703125" style="1" customWidth="1"/>
    <col min="15112" max="15112" width="11" style="1" customWidth="1"/>
    <col min="15113" max="15360" width="9.140625" style="1"/>
    <col min="15361" max="15361" width="25.5703125" style="1" customWidth="1"/>
    <col min="15362" max="15362" width="20.42578125" style="1" customWidth="1"/>
    <col min="15363" max="15363" width="19.5703125" style="1" customWidth="1"/>
    <col min="15364" max="15364" width="22.42578125" style="1" customWidth="1"/>
    <col min="15365" max="15365" width="19.5703125" style="1" customWidth="1"/>
    <col min="15366" max="15366" width="13.28515625" style="1" customWidth="1"/>
    <col min="15367" max="15367" width="11.5703125" style="1" customWidth="1"/>
    <col min="15368" max="15368" width="11" style="1" customWidth="1"/>
    <col min="15369" max="15616" width="9.140625" style="1"/>
    <col min="15617" max="15617" width="25.5703125" style="1" customWidth="1"/>
    <col min="15618" max="15618" width="20.42578125" style="1" customWidth="1"/>
    <col min="15619" max="15619" width="19.5703125" style="1" customWidth="1"/>
    <col min="15620" max="15620" width="22.42578125" style="1" customWidth="1"/>
    <col min="15621" max="15621" width="19.5703125" style="1" customWidth="1"/>
    <col min="15622" max="15622" width="13.28515625" style="1" customWidth="1"/>
    <col min="15623" max="15623" width="11.5703125" style="1" customWidth="1"/>
    <col min="15624" max="15624" width="11" style="1" customWidth="1"/>
    <col min="15625" max="15872" width="9.140625" style="1"/>
    <col min="15873" max="15873" width="25.5703125" style="1" customWidth="1"/>
    <col min="15874" max="15874" width="20.42578125" style="1" customWidth="1"/>
    <col min="15875" max="15875" width="19.5703125" style="1" customWidth="1"/>
    <col min="15876" max="15876" width="22.42578125" style="1" customWidth="1"/>
    <col min="15877" max="15877" width="19.5703125" style="1" customWidth="1"/>
    <col min="15878" max="15878" width="13.28515625" style="1" customWidth="1"/>
    <col min="15879" max="15879" width="11.5703125" style="1" customWidth="1"/>
    <col min="15880" max="15880" width="11" style="1" customWidth="1"/>
    <col min="15881" max="16128" width="9.140625" style="1"/>
    <col min="16129" max="16129" width="25.5703125" style="1" customWidth="1"/>
    <col min="16130" max="16130" width="20.42578125" style="1" customWidth="1"/>
    <col min="16131" max="16131" width="19.5703125" style="1" customWidth="1"/>
    <col min="16132" max="16132" width="22.42578125" style="1" customWidth="1"/>
    <col min="16133" max="16133" width="19.5703125" style="1" customWidth="1"/>
    <col min="16134" max="16134" width="13.28515625" style="1" customWidth="1"/>
    <col min="16135" max="16135" width="11.5703125" style="1" customWidth="1"/>
    <col min="16136" max="16136" width="11" style="1" customWidth="1"/>
    <col min="16137" max="16384" width="9.140625" style="1"/>
  </cols>
  <sheetData>
    <row r="1" spans="1:8" ht="19.899999999999999" customHeight="1" x14ac:dyDescent="0.25">
      <c r="A1" s="323" t="s">
        <v>394</v>
      </c>
      <c r="B1" s="323"/>
      <c r="C1" s="323"/>
      <c r="D1" s="323"/>
      <c r="E1" s="323"/>
      <c r="F1" s="323"/>
      <c r="G1" s="323"/>
      <c r="H1" s="323"/>
    </row>
    <row r="2" spans="1:8" ht="19.899999999999999" customHeight="1" x14ac:dyDescent="0.25">
      <c r="A2" s="365" t="s">
        <v>161</v>
      </c>
      <c r="B2" s="365"/>
      <c r="C2" s="365"/>
      <c r="D2" s="365"/>
      <c r="E2" s="365"/>
      <c r="F2" s="365"/>
      <c r="G2" s="366" t="str">
        <f>ОГЛАВЛЕНИЕ!D10</f>
        <v>с 14.01.2019</v>
      </c>
      <c r="H2" s="366"/>
    </row>
    <row r="3" spans="1:8" ht="33.6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294</v>
      </c>
      <c r="F3" s="4" t="s">
        <v>291</v>
      </c>
      <c r="G3" s="5" t="s">
        <v>292</v>
      </c>
      <c r="H3" s="158">
        <f>ОГЛАВЛЕНИЕ!C19</f>
        <v>0</v>
      </c>
    </row>
    <row r="4" spans="1:8" ht="19.899999999999999" customHeight="1" x14ac:dyDescent="0.25">
      <c r="A4" s="36" t="s">
        <v>131</v>
      </c>
      <c r="B4" s="6" t="s">
        <v>6</v>
      </c>
      <c r="C4" s="7" t="s">
        <v>132</v>
      </c>
      <c r="D4" s="8">
        <v>56</v>
      </c>
      <c r="E4" s="265">
        <v>11933</v>
      </c>
      <c r="F4" s="129">
        <f>E4-E4*$H$3/100</f>
        <v>11933</v>
      </c>
      <c r="G4" s="37"/>
      <c r="H4" s="38"/>
    </row>
    <row r="5" spans="1:8" ht="19.899999999999999" customHeight="1" x14ac:dyDescent="0.25">
      <c r="A5" s="36" t="s">
        <v>133</v>
      </c>
      <c r="B5" s="6" t="s">
        <v>6</v>
      </c>
      <c r="C5" s="7" t="s">
        <v>134</v>
      </c>
      <c r="D5" s="8">
        <v>47</v>
      </c>
      <c r="E5" s="265">
        <v>8285</v>
      </c>
      <c r="F5" s="130">
        <f t="shared" ref="F5:F24" si="0">E5-E5*$H$3/100</f>
        <v>8285</v>
      </c>
      <c r="G5" s="39"/>
      <c r="H5" s="40"/>
    </row>
    <row r="6" spans="1:8" ht="19.899999999999999" customHeight="1" x14ac:dyDescent="0.25">
      <c r="A6" s="36" t="s">
        <v>135</v>
      </c>
      <c r="B6" s="6" t="s">
        <v>6</v>
      </c>
      <c r="C6" s="7" t="s">
        <v>136</v>
      </c>
      <c r="D6" s="8">
        <v>50</v>
      </c>
      <c r="E6" s="265">
        <v>9620</v>
      </c>
      <c r="F6" s="130">
        <f t="shared" si="0"/>
        <v>9620</v>
      </c>
      <c r="G6" s="39"/>
      <c r="H6" s="40"/>
    </row>
    <row r="7" spans="1:8" ht="19.899999999999999" customHeight="1" x14ac:dyDescent="0.25">
      <c r="A7" s="36" t="s">
        <v>137</v>
      </c>
      <c r="B7" s="6" t="s">
        <v>6</v>
      </c>
      <c r="C7" s="7" t="s">
        <v>138</v>
      </c>
      <c r="D7" s="8">
        <v>43</v>
      </c>
      <c r="E7" s="265">
        <v>6634</v>
      </c>
      <c r="F7" s="130">
        <f t="shared" si="0"/>
        <v>6634</v>
      </c>
      <c r="G7" s="39"/>
      <c r="H7" s="40"/>
    </row>
    <row r="8" spans="1:8" ht="19.899999999999999" customHeight="1" x14ac:dyDescent="0.25">
      <c r="A8" s="36" t="s">
        <v>139</v>
      </c>
      <c r="B8" s="6" t="s">
        <v>6</v>
      </c>
      <c r="C8" s="7" t="s">
        <v>140</v>
      </c>
      <c r="D8" s="8">
        <v>23</v>
      </c>
      <c r="E8" s="265">
        <v>4350</v>
      </c>
      <c r="F8" s="130">
        <f t="shared" si="0"/>
        <v>4350</v>
      </c>
      <c r="G8" s="39"/>
      <c r="H8" s="40"/>
    </row>
    <row r="9" spans="1:8" ht="19.899999999999999" customHeight="1" x14ac:dyDescent="0.25">
      <c r="A9" s="36" t="s">
        <v>141</v>
      </c>
      <c r="B9" s="6" t="s">
        <v>6</v>
      </c>
      <c r="C9" s="7" t="s">
        <v>142</v>
      </c>
      <c r="D9" s="8">
        <v>25</v>
      </c>
      <c r="E9" s="265">
        <v>5845</v>
      </c>
      <c r="F9" s="130">
        <f t="shared" si="0"/>
        <v>5845</v>
      </c>
      <c r="G9" s="39"/>
      <c r="H9" s="40"/>
    </row>
    <row r="10" spans="1:8" ht="19.899999999999999" customHeight="1" x14ac:dyDescent="0.25">
      <c r="A10" s="36" t="s">
        <v>143</v>
      </c>
      <c r="B10" s="6" t="s">
        <v>6</v>
      </c>
      <c r="C10" s="7" t="s">
        <v>144</v>
      </c>
      <c r="D10" s="8">
        <v>15</v>
      </c>
      <c r="E10" s="265">
        <v>2761</v>
      </c>
      <c r="F10" s="130">
        <f t="shared" si="0"/>
        <v>2761</v>
      </c>
      <c r="G10" s="39"/>
      <c r="H10" s="40"/>
    </row>
    <row r="11" spans="1:8" ht="19.899999999999999" customHeight="1" x14ac:dyDescent="0.25">
      <c r="A11" s="36" t="s">
        <v>145</v>
      </c>
      <c r="B11" s="6" t="s">
        <v>6</v>
      </c>
      <c r="C11" s="7" t="s">
        <v>146</v>
      </c>
      <c r="D11" s="8">
        <v>27</v>
      </c>
      <c r="E11" s="265">
        <v>5135</v>
      </c>
      <c r="F11" s="130">
        <f t="shared" si="0"/>
        <v>5135</v>
      </c>
      <c r="G11" s="39"/>
      <c r="H11" s="40"/>
    </row>
    <row r="12" spans="1:8" ht="19.899999999999999" customHeight="1" x14ac:dyDescent="0.25">
      <c r="A12" s="36" t="s">
        <v>147</v>
      </c>
      <c r="B12" s="6" t="s">
        <v>6</v>
      </c>
      <c r="C12" s="7" t="s">
        <v>132</v>
      </c>
      <c r="D12" s="8">
        <v>76</v>
      </c>
      <c r="E12" s="265">
        <v>14280</v>
      </c>
      <c r="F12" s="130">
        <f t="shared" si="0"/>
        <v>14280</v>
      </c>
      <c r="G12" s="39"/>
      <c r="H12" s="40"/>
    </row>
    <row r="13" spans="1:8" ht="19.899999999999999" customHeight="1" x14ac:dyDescent="0.25">
      <c r="A13" s="36" t="s">
        <v>148</v>
      </c>
      <c r="B13" s="6" t="s">
        <v>149</v>
      </c>
      <c r="C13" s="7" t="s">
        <v>132</v>
      </c>
      <c r="D13" s="8">
        <v>56</v>
      </c>
      <c r="E13" s="265">
        <v>11807</v>
      </c>
      <c r="F13" s="130">
        <f t="shared" si="0"/>
        <v>11807</v>
      </c>
      <c r="G13" s="39"/>
      <c r="H13" s="40"/>
    </row>
    <row r="14" spans="1:8" ht="19.899999999999999" customHeight="1" x14ac:dyDescent="0.25">
      <c r="A14" s="36" t="s">
        <v>150</v>
      </c>
      <c r="B14" s="6" t="s">
        <v>149</v>
      </c>
      <c r="C14" s="7" t="s">
        <v>134</v>
      </c>
      <c r="D14" s="8">
        <v>47</v>
      </c>
      <c r="E14" s="265">
        <v>8247</v>
      </c>
      <c r="F14" s="130">
        <f t="shared" si="0"/>
        <v>8247</v>
      </c>
      <c r="G14" s="39"/>
      <c r="H14" s="40"/>
    </row>
    <row r="15" spans="1:8" ht="19.899999999999999" customHeight="1" x14ac:dyDescent="0.25">
      <c r="A15" s="36" t="s">
        <v>151</v>
      </c>
      <c r="B15" s="6" t="s">
        <v>149</v>
      </c>
      <c r="C15" s="7" t="s">
        <v>136</v>
      </c>
      <c r="D15" s="8">
        <v>50</v>
      </c>
      <c r="E15" s="265">
        <v>9580</v>
      </c>
      <c r="F15" s="130">
        <f t="shared" si="0"/>
        <v>9580</v>
      </c>
      <c r="G15" s="39"/>
      <c r="H15" s="40"/>
    </row>
    <row r="16" spans="1:8" ht="19.899999999999999" customHeight="1" x14ac:dyDescent="0.25">
      <c r="A16" s="36" t="s">
        <v>152</v>
      </c>
      <c r="B16" s="6" t="s">
        <v>149</v>
      </c>
      <c r="C16" s="7" t="s">
        <v>138</v>
      </c>
      <c r="D16" s="8">
        <v>43</v>
      </c>
      <c r="E16" s="265">
        <v>6646</v>
      </c>
      <c r="F16" s="130">
        <f t="shared" si="0"/>
        <v>6646</v>
      </c>
      <c r="G16" s="39"/>
      <c r="H16" s="40"/>
    </row>
    <row r="17" spans="1:8" ht="19.899999999999999" customHeight="1" x14ac:dyDescent="0.25">
      <c r="A17" s="36" t="s">
        <v>153</v>
      </c>
      <c r="B17" s="6" t="s">
        <v>149</v>
      </c>
      <c r="C17" s="7" t="s">
        <v>140</v>
      </c>
      <c r="D17" s="8">
        <v>23</v>
      </c>
      <c r="E17" s="265">
        <v>4355</v>
      </c>
      <c r="F17" s="130">
        <f t="shared" si="0"/>
        <v>4355</v>
      </c>
      <c r="G17" s="39"/>
      <c r="H17" s="40"/>
    </row>
    <row r="18" spans="1:8" ht="19.899999999999999" customHeight="1" x14ac:dyDescent="0.25">
      <c r="A18" s="260" t="s">
        <v>154</v>
      </c>
      <c r="B18" s="6" t="s">
        <v>149</v>
      </c>
      <c r="C18" s="7" t="s">
        <v>142</v>
      </c>
      <c r="D18" s="8">
        <v>25</v>
      </c>
      <c r="E18" s="265">
        <v>5852</v>
      </c>
      <c r="F18" s="130">
        <f t="shared" si="0"/>
        <v>5852</v>
      </c>
      <c r="G18" s="39"/>
      <c r="H18" s="40"/>
    </row>
    <row r="19" spans="1:8" ht="19.899999999999999" customHeight="1" x14ac:dyDescent="0.25">
      <c r="A19" s="36" t="s">
        <v>155</v>
      </c>
      <c r="B19" s="6" t="s">
        <v>149</v>
      </c>
      <c r="C19" s="7" t="s">
        <v>144</v>
      </c>
      <c r="D19" s="8">
        <v>15</v>
      </c>
      <c r="E19" s="265">
        <v>2746</v>
      </c>
      <c r="F19" s="130">
        <f t="shared" si="0"/>
        <v>2746</v>
      </c>
      <c r="G19" s="39"/>
      <c r="H19" s="40"/>
    </row>
    <row r="20" spans="1:8" ht="19.899999999999999" customHeight="1" x14ac:dyDescent="0.25">
      <c r="A20" s="36" t="s">
        <v>156</v>
      </c>
      <c r="B20" s="6" t="s">
        <v>149</v>
      </c>
      <c r="C20" s="7" t="s">
        <v>146</v>
      </c>
      <c r="D20" s="8">
        <v>27</v>
      </c>
      <c r="E20" s="265">
        <v>5118</v>
      </c>
      <c r="F20" s="130">
        <f t="shared" si="0"/>
        <v>5118</v>
      </c>
      <c r="G20" s="39"/>
      <c r="H20" s="40"/>
    </row>
    <row r="21" spans="1:8" ht="19.899999999999999" customHeight="1" x14ac:dyDescent="0.25">
      <c r="A21" s="36" t="s">
        <v>157</v>
      </c>
      <c r="B21" s="6" t="s">
        <v>6</v>
      </c>
      <c r="C21" s="7" t="s">
        <v>134</v>
      </c>
      <c r="D21" s="8">
        <v>38</v>
      </c>
      <c r="E21" s="265">
        <v>6387</v>
      </c>
      <c r="F21" s="130">
        <f t="shared" si="0"/>
        <v>6387</v>
      </c>
      <c r="G21" s="39"/>
      <c r="H21" s="40"/>
    </row>
    <row r="22" spans="1:8" ht="19.899999999999999" customHeight="1" x14ac:dyDescent="0.25">
      <c r="A22" s="36" t="s">
        <v>158</v>
      </c>
      <c r="B22" s="6" t="s">
        <v>149</v>
      </c>
      <c r="C22" s="7" t="s">
        <v>134</v>
      </c>
      <c r="D22" s="8">
        <v>38</v>
      </c>
      <c r="E22" s="265">
        <v>6417</v>
      </c>
      <c r="F22" s="130">
        <f t="shared" si="0"/>
        <v>6417</v>
      </c>
      <c r="G22" s="39"/>
      <c r="H22" s="40"/>
    </row>
    <row r="23" spans="1:8" ht="19.899999999999999" customHeight="1" x14ac:dyDescent="0.25">
      <c r="A23" s="36" t="s">
        <v>159</v>
      </c>
      <c r="B23" s="6" t="s">
        <v>6</v>
      </c>
      <c r="C23" s="7" t="s">
        <v>136</v>
      </c>
      <c r="D23" s="8">
        <v>45</v>
      </c>
      <c r="E23" s="265">
        <v>7334</v>
      </c>
      <c r="F23" s="130">
        <f t="shared" si="0"/>
        <v>7334</v>
      </c>
      <c r="G23" s="39"/>
      <c r="H23" s="40"/>
    </row>
    <row r="24" spans="1:8" ht="19.899999999999999" customHeight="1" thickBot="1" x14ac:dyDescent="0.3">
      <c r="A24" s="36" t="s">
        <v>160</v>
      </c>
      <c r="B24" s="6" t="s">
        <v>149</v>
      </c>
      <c r="C24" s="7" t="s">
        <v>136</v>
      </c>
      <c r="D24" s="8">
        <v>45</v>
      </c>
      <c r="E24" s="265">
        <v>7356</v>
      </c>
      <c r="F24" s="131">
        <f t="shared" si="0"/>
        <v>7356</v>
      </c>
      <c r="G24" s="39"/>
      <c r="H24" s="40"/>
    </row>
    <row r="25" spans="1:8" x14ac:dyDescent="0.25">
      <c r="A25" s="367"/>
      <c r="B25" s="367"/>
      <c r="C25" s="367"/>
      <c r="D25" s="367"/>
      <c r="E25" s="369"/>
      <c r="F25" s="369"/>
      <c r="G25" s="367"/>
    </row>
    <row r="26" spans="1:8" x14ac:dyDescent="0.25">
      <c r="A26" s="367"/>
      <c r="B26" s="367"/>
      <c r="C26" s="367"/>
      <c r="D26" s="367"/>
      <c r="E26" s="367"/>
      <c r="F26" s="367"/>
      <c r="G26" s="367"/>
    </row>
    <row r="27" spans="1:8" x14ac:dyDescent="0.25">
      <c r="A27" s="367"/>
      <c r="B27" s="367"/>
      <c r="C27" s="367"/>
      <c r="D27" s="367"/>
      <c r="E27" s="367"/>
      <c r="F27" s="367"/>
      <c r="G27" s="367"/>
    </row>
    <row r="28" spans="1:8" x14ac:dyDescent="0.25">
      <c r="A28" s="367"/>
      <c r="B28" s="367"/>
      <c r="C28" s="367"/>
      <c r="D28" s="367"/>
      <c r="E28" s="367"/>
      <c r="F28" s="367"/>
      <c r="G28" s="367"/>
    </row>
    <row r="29" spans="1:8" x14ac:dyDescent="0.25">
      <c r="A29" s="367"/>
      <c r="B29" s="367"/>
      <c r="C29" s="367"/>
      <c r="D29" s="367"/>
      <c r="E29" s="367"/>
      <c r="F29" s="367"/>
      <c r="G29" s="367"/>
    </row>
    <row r="30" spans="1:8" x14ac:dyDescent="0.25">
      <c r="A30" s="367"/>
      <c r="B30" s="367"/>
      <c r="C30" s="367"/>
      <c r="D30" s="367"/>
      <c r="E30" s="367"/>
      <c r="F30" s="367"/>
      <c r="G30" s="367"/>
    </row>
    <row r="31" spans="1:8" x14ac:dyDescent="0.25">
      <c r="A31" s="367"/>
      <c r="B31" s="367"/>
      <c r="C31" s="367"/>
      <c r="D31" s="367"/>
      <c r="E31" s="367"/>
      <c r="F31" s="367"/>
      <c r="G31" s="367"/>
    </row>
    <row r="32" spans="1:8" x14ac:dyDescent="0.25">
      <c r="A32" s="367"/>
      <c r="B32" s="367"/>
      <c r="C32" s="367"/>
      <c r="D32" s="367"/>
      <c r="E32" s="367"/>
      <c r="F32" s="367"/>
      <c r="G32" s="367"/>
    </row>
    <row r="33" spans="1:7" ht="31.9" customHeight="1" x14ac:dyDescent="0.25">
      <c r="A33" s="367"/>
      <c r="B33" s="367"/>
      <c r="C33" s="367"/>
      <c r="D33" s="368"/>
      <c r="E33" s="368"/>
      <c r="F33" s="367"/>
      <c r="G33" s="367"/>
    </row>
    <row r="34" spans="1:7" x14ac:dyDescent="0.25">
      <c r="A34" s="41" t="s">
        <v>137</v>
      </c>
      <c r="B34" s="41" t="s">
        <v>145</v>
      </c>
      <c r="C34" s="42" t="s">
        <v>143</v>
      </c>
      <c r="D34" s="43" t="s">
        <v>139</v>
      </c>
      <c r="E34" s="44" t="s">
        <v>133</v>
      </c>
      <c r="F34" s="363" t="s">
        <v>131</v>
      </c>
      <c r="G34" s="364"/>
    </row>
    <row r="35" spans="1:7" x14ac:dyDescent="0.25">
      <c r="A35" s="45"/>
      <c r="B35" s="45"/>
      <c r="C35" s="45"/>
      <c r="D35" s="46" t="s">
        <v>141</v>
      </c>
      <c r="E35" s="47" t="s">
        <v>135</v>
      </c>
      <c r="F35" s="363"/>
      <c r="G35" s="364"/>
    </row>
  </sheetData>
  <mergeCells count="10">
    <mergeCell ref="F34:G35"/>
    <mergeCell ref="A1:H1"/>
    <mergeCell ref="A2:F2"/>
    <mergeCell ref="G2:H2"/>
    <mergeCell ref="A25:A33"/>
    <mergeCell ref="B25:B33"/>
    <mergeCell ref="C25:C33"/>
    <mergeCell ref="D25:D33"/>
    <mergeCell ref="E25:E33"/>
    <mergeCell ref="F25:G3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1</vt:i4>
      </vt:variant>
    </vt:vector>
  </HeadingPairs>
  <TitlesOfParts>
    <vt:vector size="30" baseType="lpstr">
      <vt:lpstr>ОГЛАВЛЕНИЕ</vt:lpstr>
      <vt:lpstr>Стеллажи "Ст" (100-125 кг)</vt:lpstr>
      <vt:lpstr>Стеллажи  "СТ-150" (150 кг)</vt:lpstr>
      <vt:lpstr>Стеллажи  "СТ-200" (200 кг)</vt:lpstr>
      <vt:lpstr>Стеллажи  "СТ-300" (300 кг)</vt:lpstr>
      <vt:lpstr>Стеллажи для бутылей (19л)</vt:lpstr>
      <vt:lpstr>Шкаф картотечные "FB"</vt:lpstr>
      <vt:lpstr>Шкафы Купе NL-K</vt:lpstr>
      <vt:lpstr>Шкафы архивные "ШМА"</vt:lpstr>
      <vt:lpstr>Шкафы архивные серии "А"</vt:lpstr>
      <vt:lpstr>Шкафы архивные "NL"</vt:lpstr>
      <vt:lpstr>Шкафы для одежды "ШМ"</vt:lpstr>
      <vt:lpstr> Шкафы для одежды "ШР"</vt:lpstr>
      <vt:lpstr>Шкафы для магазинов (сумочницы)</vt:lpstr>
      <vt:lpstr>Шкаф "ШМ-М" (модульные)</vt:lpstr>
      <vt:lpstr>Шкафы для хоз инвентаря</vt:lpstr>
      <vt:lpstr>Шкафы сушильные</vt:lpstr>
      <vt:lpstr>Верстаки</vt:lpstr>
      <vt:lpstr> Доп. элементы к верстакам</vt:lpstr>
      <vt:lpstr>Шкафы инструментальные серии Т</vt:lpstr>
      <vt:lpstr>примеры инст. шкафов</vt:lpstr>
      <vt:lpstr> Доп. элементы шкафам ITP</vt:lpstr>
      <vt:lpstr>Инструментальные тележки_тумбы</vt:lpstr>
      <vt:lpstr>Почтовые ящики серии М</vt:lpstr>
      <vt:lpstr> Доп. элементы к шкафам</vt:lpstr>
      <vt:lpstr>Скамьи</vt:lpstr>
      <vt:lpstr>Подставки под шкафы</vt:lpstr>
      <vt:lpstr>Ключницы</vt:lpstr>
      <vt:lpstr>Шкафы для газовых балонов</vt:lpstr>
      <vt:lpstr>'Шкафы архивные "ШМА"'!OLE_LINK10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2019-01-11T13:49:49Z</dcterms:modified>
</cp:coreProperties>
</file>